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Projects_ Current\Atlanta Pipeline\Round II\Application and Process\HomeFirst Updates\"/>
    </mc:Choice>
  </mc:AlternateContent>
  <bookViews>
    <workbookView xWindow="0" yWindow="0" windowWidth="19200" windowHeight="11030" firstSheet="7"/>
  </bookViews>
  <sheets>
    <sheet name="Tab 1 Instructions" sheetId="2" r:id="rId1"/>
    <sheet name="Tab 2 Application Checklist" sheetId="4" r:id="rId2"/>
    <sheet name="Tab 3 Application Scoring " sheetId="3" r:id="rId3"/>
    <sheet name="Tab 4 Development General" sheetId="1" r:id="rId4"/>
    <sheet name="Tab 5 Application Certification" sheetId="6" r:id="rId5"/>
    <sheet name="Tab 6 Development Team" sheetId="9" r:id="rId6"/>
    <sheet name="Tab 7 Development Detail" sheetId="10" r:id="rId7"/>
    <sheet name="Tab 8 Unit Mix &amp; Income" sheetId="13" r:id="rId8"/>
    <sheet name="Tab 9 Operating Expenses" sheetId="23" r:id="rId9"/>
    <sheet name="Tab 10 Operating Pro-Forma" sheetId="22" r:id="rId10"/>
    <sheet name="Tab 11 - Construction Costs" sheetId="18" r:id="rId11"/>
    <sheet name="Tab 12 - Capital Uses" sheetId="19" r:id="rId12"/>
    <sheet name="Tab 13 - Capital Sources" sheetId="20" r:id="rId13"/>
    <sheet name="Tab 14 Capital Source &amp; Use Sum" sheetId="11" r:id="rId14"/>
    <sheet name="Tab 15 Service Coordination" sheetId="24" r:id="rId15"/>
    <sheet name="Tab 16 Development Timeline" sheetId="7" r:id="rId16"/>
  </sheets>
  <externalReferences>
    <externalReference r:id="rId17"/>
    <externalReference r:id="rId18"/>
  </externalReferences>
  <definedNames>
    <definedName name="ODR">'[1]I - Operating Cash Flow'!$E$30</definedName>
    <definedName name="_xlnm.Print_Area" localSheetId="0">'Tab 1 Instructions'!$A$1:$J$44</definedName>
    <definedName name="_xlnm.Print_Area" localSheetId="11">'Tab 12 - Capital Uses'!$A$1:$J$110</definedName>
    <definedName name="_xlnm.Print_Area" localSheetId="12">'Tab 13 - Capital Sources'!$A$1:$J$68</definedName>
    <definedName name="_xlnm.Print_Area" localSheetId="13">'Tab 14 Capital Source &amp; Use Sum'!$A$1:$H$52</definedName>
    <definedName name="_xlnm.Print_Area" localSheetId="15">'Tab 16 Development Timeline'!$A$2:$J$22</definedName>
    <definedName name="_xlnm.Print_Area" localSheetId="1">'Tab 2 Application Checklist'!$A$1:$H$34</definedName>
    <definedName name="_xlnm.Print_Area" localSheetId="6">'Tab 7 Development Detail'!$A$1:$J$101</definedName>
    <definedName name="_xlnm.Print_Area" localSheetId="7">'Tab 8 Unit Mix &amp; Income'!$A$1:$R$32</definedName>
    <definedName name="_xlnm.Print_Area" localSheetId="8">'Tab 9 Operating Expenses'!$A$1:$H$81</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5">#REF!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9">'Tab 10 Operating Pro-Forma'!$A:$B</definedName>
    <definedName name="_xlnm.Print_Titles" localSheetId="10">'Tab 11 - Construction Costs'!$1:$4</definedName>
    <definedName name="_xlnm.Print_Titles" localSheetId="11">'Tab 12 - Capital Uses'!$1:$4</definedName>
    <definedName name="_xlnm.Print_Titles" localSheetId="12">'Tab 13 - Capital Sources'!$1:$5</definedName>
    <definedName name="_xlnm.Print_Titles" localSheetId="7">'Tab 8 Unit Mix &amp; Income'!$1:$3</definedName>
    <definedName name="_xlnm.Print_Titles" localSheetId="8">'Tab 9 Operating Expenses'!$4:$6</definedName>
    <definedName name="SqFt">'[1]G - Revenue'!$H$24</definedName>
    <definedName name="TDC">'[1]J - Development Budget'!$G$66</definedName>
    <definedName name="Units">'[1]G - Revenue'!$D$24</definedName>
    <definedName name="Units2">'[2]2)Unit Mix &amp; Revenue'!$N$22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0" i="22" l="1"/>
  <c r="E40" i="22"/>
  <c r="F40" i="22"/>
  <c r="G40" i="22"/>
  <c r="H40" i="22"/>
  <c r="I40" i="22"/>
  <c r="J40" i="22"/>
  <c r="K40" i="22"/>
  <c r="L40" i="22"/>
  <c r="M40" i="22"/>
  <c r="O40" i="22"/>
  <c r="P40" i="22"/>
  <c r="Q40" i="22"/>
  <c r="R40" i="22"/>
  <c r="D28" i="22"/>
  <c r="D30" i="22"/>
  <c r="D31" i="22"/>
  <c r="D40" i="22" l="1"/>
  <c r="C33" i="11"/>
  <c r="C34" i="11"/>
  <c r="C35" i="11"/>
  <c r="C32" i="11"/>
  <c r="C29" i="11"/>
  <c r="C30" i="11"/>
  <c r="C31" i="11"/>
  <c r="E56" i="20"/>
  <c r="E41" i="20"/>
  <c r="E47" i="20"/>
  <c r="J47" i="20"/>
  <c r="E31" i="22" s="1"/>
  <c r="F31" i="22" s="1"/>
  <c r="G31" i="22" s="1"/>
  <c r="H31" i="22" s="1"/>
  <c r="I31" i="22" s="1"/>
  <c r="J31" i="22" s="1"/>
  <c r="K31" i="22" s="1"/>
  <c r="L31" i="22" s="1"/>
  <c r="M31" i="22" s="1"/>
  <c r="N31" i="22" s="1"/>
  <c r="O31" i="22" s="1"/>
  <c r="P31" i="22" s="1"/>
  <c r="Q31" i="22" s="1"/>
  <c r="R31" i="22" s="1"/>
  <c r="J41" i="20"/>
  <c r="G66" i="20"/>
  <c r="E7" i="9"/>
  <c r="C70" i="1"/>
  <c r="G70" i="1" s="1"/>
  <c r="N78" i="18" l="1"/>
  <c r="X78" i="18" s="1"/>
  <c r="N79" i="18"/>
  <c r="X79" i="18" s="1"/>
  <c r="N80" i="18"/>
  <c r="X80" i="18" s="1"/>
  <c r="N81" i="18"/>
  <c r="X81" i="18" s="1"/>
  <c r="N82" i="18"/>
  <c r="X82" i="18" s="1"/>
  <c r="N83" i="18"/>
  <c r="X83" i="18" s="1"/>
  <c r="N84" i="18"/>
  <c r="X84" i="18" s="1"/>
  <c r="N85" i="18"/>
  <c r="X85" i="18" s="1"/>
  <c r="N86" i="18"/>
  <c r="X86" i="18" s="1"/>
  <c r="N87" i="18"/>
  <c r="X87" i="18" s="1"/>
  <c r="N88" i="18"/>
  <c r="X88" i="18" s="1"/>
  <c r="N89" i="18"/>
  <c r="X89" i="18" s="1"/>
  <c r="N90" i="18"/>
  <c r="X90" i="18" s="1"/>
  <c r="N91" i="18"/>
  <c r="X91" i="18" s="1"/>
  <c r="N77" i="18"/>
  <c r="X77" i="18" s="1"/>
  <c r="F92" i="18"/>
  <c r="X76" i="18"/>
  <c r="X70" i="18"/>
  <c r="X31" i="18"/>
  <c r="T31" i="18"/>
  <c r="T70" i="18"/>
  <c r="T76" i="18"/>
  <c r="Q76" i="18"/>
  <c r="Q70" i="18"/>
  <c r="Q31" i="18"/>
  <c r="N31" i="18"/>
  <c r="N70" i="18"/>
  <c r="N76" i="18"/>
  <c r="I76" i="18"/>
  <c r="I70" i="18"/>
  <c r="I31" i="18"/>
  <c r="N72" i="18"/>
  <c r="X72" i="18" s="1"/>
  <c r="N73" i="18"/>
  <c r="N71" i="18"/>
  <c r="X71" i="18" s="1"/>
  <c r="F74" i="18"/>
  <c r="X37" i="18"/>
  <c r="N33" i="18"/>
  <c r="X33" i="18" s="1"/>
  <c r="N34" i="18"/>
  <c r="X34" i="18" s="1"/>
  <c r="N35" i="18"/>
  <c r="X35" i="18" s="1"/>
  <c r="N36" i="18"/>
  <c r="X36" i="18" s="1"/>
  <c r="N37" i="18"/>
  <c r="N38" i="18"/>
  <c r="X38" i="18" s="1"/>
  <c r="N39" i="18"/>
  <c r="X39" i="18" s="1"/>
  <c r="N40" i="18"/>
  <c r="X40" i="18" s="1"/>
  <c r="N41" i="18"/>
  <c r="X41" i="18" s="1"/>
  <c r="N42" i="18"/>
  <c r="X42" i="18" s="1"/>
  <c r="N43" i="18"/>
  <c r="X43" i="18" s="1"/>
  <c r="N44" i="18"/>
  <c r="X44" i="18" s="1"/>
  <c r="N45" i="18"/>
  <c r="X45" i="18" s="1"/>
  <c r="N46" i="18"/>
  <c r="X46" i="18" s="1"/>
  <c r="N47" i="18"/>
  <c r="N48" i="18"/>
  <c r="X48" i="18" s="1"/>
  <c r="N49" i="18"/>
  <c r="X49" i="18" s="1"/>
  <c r="N50" i="18"/>
  <c r="X50" i="18" s="1"/>
  <c r="N51" i="18"/>
  <c r="N52" i="18"/>
  <c r="X52" i="18" s="1"/>
  <c r="N53" i="18"/>
  <c r="X53" i="18" s="1"/>
  <c r="N54" i="18"/>
  <c r="N55" i="18"/>
  <c r="N56" i="18"/>
  <c r="X56" i="18" s="1"/>
  <c r="N57" i="18"/>
  <c r="X57" i="18" s="1"/>
  <c r="N58" i="18"/>
  <c r="N59" i="18"/>
  <c r="N60" i="18"/>
  <c r="X60" i="18" s="1"/>
  <c r="N61" i="18"/>
  <c r="X61" i="18" s="1"/>
  <c r="N62" i="18"/>
  <c r="N63" i="18"/>
  <c r="N64" i="18"/>
  <c r="X64" i="18" s="1"/>
  <c r="N65" i="18"/>
  <c r="X65" i="18" s="1"/>
  <c r="N66" i="18"/>
  <c r="N67" i="18"/>
  <c r="N32" i="18"/>
  <c r="X32" i="18" s="1"/>
  <c r="N23" i="18"/>
  <c r="X23" i="18" s="1"/>
  <c r="N24" i="18"/>
  <c r="X24" i="18" s="1"/>
  <c r="N25" i="18"/>
  <c r="X25" i="18" s="1"/>
  <c r="N26" i="18"/>
  <c r="X26" i="18" s="1"/>
  <c r="N27" i="18"/>
  <c r="X27" i="18" s="1"/>
  <c r="N28" i="18"/>
  <c r="X28" i="18" s="1"/>
  <c r="N22" i="18"/>
  <c r="X22" i="18" s="1"/>
  <c r="T15" i="18"/>
  <c r="U25" i="18" s="1"/>
  <c r="Q15" i="18"/>
  <c r="R72" i="18" s="1"/>
  <c r="I15" i="18"/>
  <c r="J72" i="18" s="1"/>
  <c r="F15" i="18"/>
  <c r="G33" i="18" s="1"/>
  <c r="T14" i="18"/>
  <c r="T29" i="18"/>
  <c r="T68" i="18"/>
  <c r="T74" i="18"/>
  <c r="T92" i="18"/>
  <c r="U92" i="18" s="1"/>
  <c r="Q14" i="18"/>
  <c r="Q29" i="18"/>
  <c r="Q68" i="18"/>
  <c r="Q74" i="18"/>
  <c r="Q92" i="18"/>
  <c r="J83" i="18" l="1"/>
  <c r="J79" i="18"/>
  <c r="R91" i="18"/>
  <c r="R82" i="18"/>
  <c r="R86" i="18"/>
  <c r="R83" i="18"/>
  <c r="R60" i="18"/>
  <c r="R90" i="18"/>
  <c r="R78" i="18"/>
  <c r="U84" i="18"/>
  <c r="U89" i="18"/>
  <c r="U81" i="18"/>
  <c r="J91" i="18"/>
  <c r="U88" i="18"/>
  <c r="U80" i="18"/>
  <c r="R48" i="18"/>
  <c r="J87" i="18"/>
  <c r="R87" i="18"/>
  <c r="R79" i="18"/>
  <c r="U85" i="18"/>
  <c r="G88" i="18"/>
  <c r="G80" i="18"/>
  <c r="G87" i="18"/>
  <c r="J90" i="18"/>
  <c r="J82" i="18"/>
  <c r="R64" i="18"/>
  <c r="G89" i="18"/>
  <c r="G85" i="18"/>
  <c r="G81" i="18"/>
  <c r="J77" i="18"/>
  <c r="J88" i="18"/>
  <c r="J84" i="18"/>
  <c r="J80" i="18"/>
  <c r="R88" i="18"/>
  <c r="R84" i="18"/>
  <c r="R80" i="18"/>
  <c r="U90" i="18"/>
  <c r="U86" i="18"/>
  <c r="U82" i="18"/>
  <c r="U78" i="18"/>
  <c r="G84" i="18"/>
  <c r="J62" i="18"/>
  <c r="G91" i="18"/>
  <c r="G83" i="18"/>
  <c r="G79" i="18"/>
  <c r="J86" i="18"/>
  <c r="J78" i="18"/>
  <c r="J46" i="18"/>
  <c r="R44" i="18"/>
  <c r="G90" i="18"/>
  <c r="G86" i="18"/>
  <c r="G82" i="18"/>
  <c r="G78" i="18"/>
  <c r="J89" i="18"/>
  <c r="J85" i="18"/>
  <c r="J81" i="18"/>
  <c r="R89" i="18"/>
  <c r="R85" i="18"/>
  <c r="R81" i="18"/>
  <c r="U91" i="18"/>
  <c r="U87" i="18"/>
  <c r="U83" i="18"/>
  <c r="U79" i="18"/>
  <c r="G43" i="18"/>
  <c r="U51" i="18"/>
  <c r="U72" i="18"/>
  <c r="U29" i="18"/>
  <c r="G55" i="18"/>
  <c r="J58" i="18"/>
  <c r="U47" i="18"/>
  <c r="N15" i="18"/>
  <c r="O61" i="18" s="1"/>
  <c r="G67" i="18"/>
  <c r="G51" i="18"/>
  <c r="G35" i="18"/>
  <c r="J54" i="18"/>
  <c r="J38" i="18"/>
  <c r="R56" i="18"/>
  <c r="R40" i="18"/>
  <c r="U59" i="18"/>
  <c r="U43" i="18"/>
  <c r="X62" i="18"/>
  <c r="G59" i="18"/>
  <c r="U67" i="18"/>
  <c r="U35" i="18"/>
  <c r="X54" i="18"/>
  <c r="G39" i="18"/>
  <c r="J42" i="18"/>
  <c r="U63" i="18"/>
  <c r="X66" i="18"/>
  <c r="U74" i="18"/>
  <c r="G63" i="18"/>
  <c r="G47" i="18"/>
  <c r="J66" i="18"/>
  <c r="J50" i="18"/>
  <c r="J34" i="18"/>
  <c r="R52" i="18"/>
  <c r="R36" i="18"/>
  <c r="U55" i="18"/>
  <c r="U39" i="18"/>
  <c r="X58" i="18"/>
  <c r="G72" i="18"/>
  <c r="R71" i="18"/>
  <c r="G64" i="18"/>
  <c r="G60" i="18"/>
  <c r="G56" i="18"/>
  <c r="G52" i="18"/>
  <c r="G48" i="18"/>
  <c r="G44" i="18"/>
  <c r="G40" i="18"/>
  <c r="G36" i="18"/>
  <c r="J67" i="18"/>
  <c r="J63" i="18"/>
  <c r="J59" i="18"/>
  <c r="J55" i="18"/>
  <c r="J51" i="18"/>
  <c r="J47" i="18"/>
  <c r="J43" i="18"/>
  <c r="J39" i="18"/>
  <c r="J35" i="18"/>
  <c r="R65" i="18"/>
  <c r="R61" i="18"/>
  <c r="R57" i="18"/>
  <c r="R53" i="18"/>
  <c r="R49" i="18"/>
  <c r="R45" i="18"/>
  <c r="R41" i="18"/>
  <c r="R37" i="18"/>
  <c r="R33" i="18"/>
  <c r="U64" i="18"/>
  <c r="U60" i="18"/>
  <c r="U56" i="18"/>
  <c r="U52" i="18"/>
  <c r="U48" i="18"/>
  <c r="U44" i="18"/>
  <c r="U40" i="18"/>
  <c r="U36" i="18"/>
  <c r="X67" i="18"/>
  <c r="X63" i="18"/>
  <c r="X59" i="18"/>
  <c r="X55" i="18"/>
  <c r="X51" i="18"/>
  <c r="X47" i="18"/>
  <c r="G73" i="18"/>
  <c r="U73" i="18"/>
  <c r="X73" i="18"/>
  <c r="G66" i="18"/>
  <c r="G62" i="18"/>
  <c r="G58" i="18"/>
  <c r="G54" i="18"/>
  <c r="G50" i="18"/>
  <c r="G46" i="18"/>
  <c r="G42" i="18"/>
  <c r="G38" i="18"/>
  <c r="G34" i="18"/>
  <c r="J65" i="18"/>
  <c r="J61" i="18"/>
  <c r="J57" i="18"/>
  <c r="J53" i="18"/>
  <c r="J49" i="18"/>
  <c r="J45" i="18"/>
  <c r="J41" i="18"/>
  <c r="J37" i="18"/>
  <c r="J33" i="18"/>
  <c r="R67" i="18"/>
  <c r="R63" i="18"/>
  <c r="R59" i="18"/>
  <c r="R55" i="18"/>
  <c r="R51" i="18"/>
  <c r="R47" i="18"/>
  <c r="R43" i="18"/>
  <c r="R39" i="18"/>
  <c r="R35" i="18"/>
  <c r="U66" i="18"/>
  <c r="U62" i="18"/>
  <c r="U58" i="18"/>
  <c r="U54" i="18"/>
  <c r="U50" i="18"/>
  <c r="U46" i="18"/>
  <c r="U42" i="18"/>
  <c r="U38" i="18"/>
  <c r="U34" i="18"/>
  <c r="J73" i="18"/>
  <c r="R73" i="18"/>
  <c r="G65" i="18"/>
  <c r="G61" i="18"/>
  <c r="G57" i="18"/>
  <c r="G53" i="18"/>
  <c r="G49" i="18"/>
  <c r="G45" i="18"/>
  <c r="G41" i="18"/>
  <c r="G37" i="18"/>
  <c r="J64" i="18"/>
  <c r="J60" i="18"/>
  <c r="J56" i="18"/>
  <c r="J52" i="18"/>
  <c r="J48" i="18"/>
  <c r="J44" i="18"/>
  <c r="J40" i="18"/>
  <c r="J36" i="18"/>
  <c r="R66" i="18"/>
  <c r="R62" i="18"/>
  <c r="R58" i="18"/>
  <c r="R54" i="18"/>
  <c r="R50" i="18"/>
  <c r="R46" i="18"/>
  <c r="R42" i="18"/>
  <c r="R38" i="18"/>
  <c r="R34" i="18"/>
  <c r="U65" i="18"/>
  <c r="U61" i="18"/>
  <c r="U57" i="18"/>
  <c r="U53" i="18"/>
  <c r="U49" i="18"/>
  <c r="U45" i="18"/>
  <c r="U41" i="18"/>
  <c r="U37" i="18"/>
  <c r="U33" i="18"/>
  <c r="U26" i="18"/>
  <c r="U77" i="18"/>
  <c r="U22" i="18"/>
  <c r="R92" i="18"/>
  <c r="T18" i="18"/>
  <c r="U71" i="18"/>
  <c r="U68" i="18"/>
  <c r="U28" i="18"/>
  <c r="U24" i="18"/>
  <c r="U32" i="18"/>
  <c r="U27" i="18"/>
  <c r="U23" i="18"/>
  <c r="T16" i="18"/>
  <c r="Q16" i="18"/>
  <c r="R77" i="18"/>
  <c r="R22" i="18"/>
  <c r="R29" i="18"/>
  <c r="Q18" i="18"/>
  <c r="R26" i="18"/>
  <c r="R74" i="18"/>
  <c r="R25" i="18"/>
  <c r="R68" i="18"/>
  <c r="R28" i="18"/>
  <c r="R24" i="18"/>
  <c r="R32" i="18"/>
  <c r="R27" i="18"/>
  <c r="R23" i="18"/>
  <c r="O55" i="18" l="1"/>
  <c r="O60" i="18"/>
  <c r="O42" i="18"/>
  <c r="O45" i="18"/>
  <c r="Q17" i="18"/>
  <c r="F19" i="19"/>
  <c r="T17" i="18"/>
  <c r="F20" i="19"/>
  <c r="O33" i="18"/>
  <c r="O78" i="18"/>
  <c r="O82" i="18"/>
  <c r="O86" i="18"/>
  <c r="O90" i="18"/>
  <c r="O83" i="18"/>
  <c r="O91" i="18"/>
  <c r="O80" i="18"/>
  <c r="O88" i="18"/>
  <c r="O81" i="18"/>
  <c r="O85" i="18"/>
  <c r="O89" i="18"/>
  <c r="O79" i="18"/>
  <c r="O87" i="18"/>
  <c r="O84" i="18"/>
  <c r="O44" i="18"/>
  <c r="X15" i="18"/>
  <c r="Y25" i="18" s="1"/>
  <c r="O66" i="18"/>
  <c r="O35" i="18"/>
  <c r="O65" i="18"/>
  <c r="O64" i="18"/>
  <c r="O59" i="18"/>
  <c r="O72" i="18"/>
  <c r="O39" i="18"/>
  <c r="O36" i="18"/>
  <c r="O52" i="18"/>
  <c r="O49" i="18"/>
  <c r="O34" i="18"/>
  <c r="O37" i="18"/>
  <c r="O47" i="18"/>
  <c r="O63" i="18"/>
  <c r="O50" i="18"/>
  <c r="O73" i="18"/>
  <c r="O62" i="18"/>
  <c r="O48" i="18"/>
  <c r="O41" i="18"/>
  <c r="O46" i="18"/>
  <c r="O43" i="18"/>
  <c r="O40" i="18"/>
  <c r="O56" i="18"/>
  <c r="O57" i="18"/>
  <c r="O38" i="18"/>
  <c r="O53" i="18"/>
  <c r="O51" i="18"/>
  <c r="O67" i="18"/>
  <c r="O58" i="18"/>
  <c r="O54" i="18"/>
  <c r="C28" i="11"/>
  <c r="B32" i="11"/>
  <c r="B33" i="11"/>
  <c r="B34" i="11"/>
  <c r="B35" i="11"/>
  <c r="B28" i="11"/>
  <c r="C39" i="11"/>
  <c r="C40" i="11"/>
  <c r="C41" i="11"/>
  <c r="C42" i="11"/>
  <c r="C43" i="11"/>
  <c r="C38" i="11"/>
  <c r="B39" i="11"/>
  <c r="B40" i="11"/>
  <c r="B41" i="11"/>
  <c r="B42" i="11"/>
  <c r="B43" i="11"/>
  <c r="B38" i="11"/>
  <c r="C47" i="11"/>
  <c r="C48" i="11"/>
  <c r="C49" i="11"/>
  <c r="C46" i="11"/>
  <c r="B47" i="11"/>
  <c r="B48" i="11"/>
  <c r="B49" i="11"/>
  <c r="B46" i="11"/>
  <c r="B8" i="11"/>
  <c r="Y73" i="18" l="1"/>
  <c r="Y23" i="18"/>
  <c r="Y65" i="18"/>
  <c r="Y61" i="18"/>
  <c r="Y43" i="18"/>
  <c r="Y49" i="18"/>
  <c r="Y35" i="18"/>
  <c r="Y28" i="18"/>
  <c r="Y47" i="18"/>
  <c r="Y58" i="18"/>
  <c r="Y66" i="18"/>
  <c r="Y62" i="18"/>
  <c r="Y64" i="18"/>
  <c r="Y40" i="18"/>
  <c r="Y59" i="18"/>
  <c r="Y56" i="18"/>
  <c r="Y46" i="18"/>
  <c r="Y24" i="18"/>
  <c r="Y33" i="18"/>
  <c r="Y67" i="18"/>
  <c r="Y45" i="18"/>
  <c r="Y26" i="18"/>
  <c r="Y50" i="18"/>
  <c r="Y42" i="18"/>
  <c r="Y27" i="18"/>
  <c r="Y39" i="18"/>
  <c r="Y51" i="18"/>
  <c r="Y72" i="18"/>
  <c r="Y63" i="18"/>
  <c r="Y60" i="18"/>
  <c r="Y37" i="18"/>
  <c r="Y54" i="18"/>
  <c r="Y57" i="18"/>
  <c r="Y48" i="18"/>
  <c r="Y38" i="18"/>
  <c r="Y44" i="18"/>
  <c r="Y36" i="18"/>
  <c r="Y34" i="18"/>
  <c r="Y53" i="18"/>
  <c r="Y41" i="18"/>
  <c r="Y55" i="18"/>
  <c r="Y52" i="18"/>
  <c r="Y81" i="18"/>
  <c r="Y85" i="18"/>
  <c r="Y89" i="18"/>
  <c r="Y78" i="18"/>
  <c r="Y82" i="18"/>
  <c r="Y90" i="18"/>
  <c r="Y79" i="18"/>
  <c r="Y87" i="18"/>
  <c r="Y91" i="18"/>
  <c r="Y80" i="18"/>
  <c r="Y84" i="18"/>
  <c r="Y88" i="18"/>
  <c r="Y86" i="18"/>
  <c r="Y83" i="18"/>
  <c r="C36" i="11"/>
  <c r="C44" i="11"/>
  <c r="C50" i="11"/>
  <c r="B20" i="11"/>
  <c r="C16" i="11"/>
  <c r="C17" i="11"/>
  <c r="C15" i="11"/>
  <c r="C21" i="11"/>
  <c r="C22" i="11"/>
  <c r="C23" i="11"/>
  <c r="C20" i="11"/>
  <c r="B23" i="11"/>
  <c r="B22" i="11"/>
  <c r="B21" i="11"/>
  <c r="B17" i="11"/>
  <c r="B16" i="11"/>
  <c r="B15" i="11"/>
  <c r="C9" i="11"/>
  <c r="C10" i="11"/>
  <c r="C11" i="11"/>
  <c r="C12" i="11"/>
  <c r="C8" i="11"/>
  <c r="B12" i="11"/>
  <c r="B11" i="11"/>
  <c r="B10" i="11"/>
  <c r="B9" i="11"/>
  <c r="G9" i="11"/>
  <c r="C51" i="11" l="1"/>
  <c r="C18" i="11"/>
  <c r="C24" i="11"/>
  <c r="C13" i="11"/>
  <c r="L26" i="13"/>
  <c r="I30" i="13"/>
  <c r="L31" i="13"/>
  <c r="H12" i="20"/>
  <c r="H13" i="20"/>
  <c r="H9" i="20"/>
  <c r="C25" i="11" l="1"/>
  <c r="D23" i="22"/>
  <c r="D16" i="22"/>
  <c r="D15" i="22"/>
  <c r="D17" i="22"/>
  <c r="E17" i="22" s="1"/>
  <c r="F17" i="22" s="1"/>
  <c r="G17" i="22" s="1"/>
  <c r="H17" i="22" s="1"/>
  <c r="I17" i="22" s="1"/>
  <c r="J17" i="22" s="1"/>
  <c r="K17" i="22" s="1"/>
  <c r="L17" i="22" s="1"/>
  <c r="M17" i="22" s="1"/>
  <c r="N17" i="22" s="1"/>
  <c r="O17" i="22" s="1"/>
  <c r="P17" i="22" s="1"/>
  <c r="Q17" i="22" s="1"/>
  <c r="R17" i="22" s="1"/>
  <c r="D19" i="22"/>
  <c r="D20" i="22"/>
  <c r="D22" i="22"/>
  <c r="C13" i="22"/>
  <c r="E81" i="23"/>
  <c r="E28" i="23" s="1"/>
  <c r="E36" i="23" s="1"/>
  <c r="E75" i="23"/>
  <c r="E20" i="23" s="1"/>
  <c r="E69" i="23"/>
  <c r="E10" i="23" s="1"/>
  <c r="E58" i="23"/>
  <c r="D21" i="22" s="1"/>
  <c r="E49" i="23"/>
  <c r="E43" i="23"/>
  <c r="D10" i="22"/>
  <c r="E9" i="22"/>
  <c r="F9" i="22" s="1"/>
  <c r="F10" i="22" s="1"/>
  <c r="E18" i="23" l="1"/>
  <c r="D14" i="22"/>
  <c r="D18" i="22"/>
  <c r="E10" i="22"/>
  <c r="E26" i="23"/>
  <c r="G9" i="22"/>
  <c r="G10" i="22" s="1"/>
  <c r="H9" i="22" l="1"/>
  <c r="H10" i="22" s="1"/>
  <c r="I9" i="22" l="1"/>
  <c r="I10" i="22" s="1"/>
  <c r="J9" i="22" l="1"/>
  <c r="J10" i="22" s="1"/>
  <c r="K9" i="22" l="1"/>
  <c r="K10" i="22" s="1"/>
  <c r="L9" i="22"/>
  <c r="L10" i="22" s="1"/>
  <c r="M9" i="22" l="1"/>
  <c r="M10" i="22" s="1"/>
  <c r="N9" i="22" l="1"/>
  <c r="N10" i="22" s="1"/>
  <c r="O9" i="22" l="1"/>
  <c r="O10" i="22" s="1"/>
  <c r="P9" i="22" l="1"/>
  <c r="P10" i="22" s="1"/>
  <c r="Q9" i="22" l="1"/>
  <c r="Q10" i="22" s="1"/>
  <c r="R9" i="22" l="1"/>
  <c r="R10" i="22" s="1"/>
  <c r="E8" i="22" l="1"/>
  <c r="F8" i="22" s="1"/>
  <c r="G8" i="22" s="1"/>
  <c r="H8" i="22" s="1"/>
  <c r="I8" i="22" s="1"/>
  <c r="J8" i="22" s="1"/>
  <c r="K8" i="22" s="1"/>
  <c r="L8" i="22" s="1"/>
  <c r="M8" i="22" s="1"/>
  <c r="N8" i="22" s="1"/>
  <c r="O8" i="22" s="1"/>
  <c r="P8" i="22" s="1"/>
  <c r="Q8" i="22" s="1"/>
  <c r="R8" i="22" s="1"/>
  <c r="D38" i="22" l="1"/>
  <c r="E37" i="22"/>
  <c r="F37" i="22" s="1"/>
  <c r="G37" i="22" s="1"/>
  <c r="H37" i="22" s="1"/>
  <c r="I37" i="22" s="1"/>
  <c r="J37" i="22" s="1"/>
  <c r="K37" i="22" s="1"/>
  <c r="L37" i="22" s="1"/>
  <c r="M37" i="22" s="1"/>
  <c r="N37" i="22" s="1"/>
  <c r="O37" i="22" s="1"/>
  <c r="P37" i="22" s="1"/>
  <c r="Q37" i="22" s="1"/>
  <c r="R37" i="22" s="1"/>
  <c r="E36" i="22"/>
  <c r="E25" i="22"/>
  <c r="F25" i="22" s="1"/>
  <c r="G25" i="22" s="1"/>
  <c r="H25" i="22" s="1"/>
  <c r="I25" i="22" s="1"/>
  <c r="J25" i="22" s="1"/>
  <c r="K25" i="22" s="1"/>
  <c r="L25" i="22" s="1"/>
  <c r="M25" i="22" s="1"/>
  <c r="N25" i="22" s="1"/>
  <c r="O25" i="22" s="1"/>
  <c r="P25" i="22" s="1"/>
  <c r="Q25" i="22" s="1"/>
  <c r="R25" i="22" s="1"/>
  <c r="E23" i="22"/>
  <c r="F23" i="22" s="1"/>
  <c r="G23" i="22" s="1"/>
  <c r="H23" i="22" s="1"/>
  <c r="I23" i="22" s="1"/>
  <c r="J23" i="22" s="1"/>
  <c r="K23" i="22" s="1"/>
  <c r="L23" i="22" s="1"/>
  <c r="M23" i="22" s="1"/>
  <c r="N23" i="22" s="1"/>
  <c r="O23" i="22" s="1"/>
  <c r="P23" i="22" s="1"/>
  <c r="Q23" i="22" s="1"/>
  <c r="R23" i="22" s="1"/>
  <c r="E22" i="22"/>
  <c r="F22" i="22" s="1"/>
  <c r="G22" i="22" s="1"/>
  <c r="H22" i="22" s="1"/>
  <c r="I22" i="22" s="1"/>
  <c r="J22" i="22" s="1"/>
  <c r="K22" i="22" s="1"/>
  <c r="L22" i="22" s="1"/>
  <c r="M22" i="22" s="1"/>
  <c r="N22" i="22" s="1"/>
  <c r="O22" i="22" s="1"/>
  <c r="P22" i="22" s="1"/>
  <c r="Q22" i="22" s="1"/>
  <c r="R22" i="22" s="1"/>
  <c r="E21" i="22"/>
  <c r="F21" i="22" s="1"/>
  <c r="G21" i="22" s="1"/>
  <c r="H21" i="22" s="1"/>
  <c r="I21" i="22" s="1"/>
  <c r="J21" i="22" s="1"/>
  <c r="K21" i="22" s="1"/>
  <c r="L21" i="22" s="1"/>
  <c r="M21" i="22" s="1"/>
  <c r="N21" i="22" s="1"/>
  <c r="O21" i="22" s="1"/>
  <c r="P21" i="22" s="1"/>
  <c r="Q21" i="22" s="1"/>
  <c r="R21" i="22" s="1"/>
  <c r="E20" i="22"/>
  <c r="F20" i="22" s="1"/>
  <c r="G20" i="22" s="1"/>
  <c r="H20" i="22" s="1"/>
  <c r="I20" i="22" s="1"/>
  <c r="J20" i="22" s="1"/>
  <c r="K20" i="22" s="1"/>
  <c r="L20" i="22" s="1"/>
  <c r="M20" i="22" s="1"/>
  <c r="N20" i="22" s="1"/>
  <c r="O20" i="22" s="1"/>
  <c r="P20" i="22" s="1"/>
  <c r="Q20" i="22" s="1"/>
  <c r="R20" i="22" s="1"/>
  <c r="E19" i="22"/>
  <c r="F19" i="22" s="1"/>
  <c r="G19" i="22" s="1"/>
  <c r="H19" i="22" s="1"/>
  <c r="I19" i="22" s="1"/>
  <c r="J19" i="22" s="1"/>
  <c r="K19" i="22" s="1"/>
  <c r="L19" i="22" s="1"/>
  <c r="M19" i="22" s="1"/>
  <c r="N19" i="22" s="1"/>
  <c r="O19" i="22" s="1"/>
  <c r="P19" i="22" s="1"/>
  <c r="Q19" i="22" s="1"/>
  <c r="R19" i="22" s="1"/>
  <c r="E18" i="22"/>
  <c r="F18" i="22" s="1"/>
  <c r="G18" i="22" s="1"/>
  <c r="H18" i="22" s="1"/>
  <c r="I18" i="22" s="1"/>
  <c r="J18" i="22" s="1"/>
  <c r="K18" i="22" s="1"/>
  <c r="L18" i="22" s="1"/>
  <c r="M18" i="22" s="1"/>
  <c r="N18" i="22" s="1"/>
  <c r="O18" i="22" s="1"/>
  <c r="P18" i="22" s="1"/>
  <c r="Q18" i="22" s="1"/>
  <c r="R18" i="22" s="1"/>
  <c r="E15" i="22"/>
  <c r="F15" i="22" s="1"/>
  <c r="G15" i="22" s="1"/>
  <c r="H15" i="22" s="1"/>
  <c r="I15" i="22" s="1"/>
  <c r="J15" i="22" s="1"/>
  <c r="K15" i="22" s="1"/>
  <c r="L15" i="22" s="1"/>
  <c r="M15" i="22" s="1"/>
  <c r="N15" i="22" s="1"/>
  <c r="O15" i="22" s="1"/>
  <c r="P15" i="22" s="1"/>
  <c r="Q15" i="22" s="1"/>
  <c r="R15" i="22" s="1"/>
  <c r="E14" i="22"/>
  <c r="F14" i="22" s="1"/>
  <c r="G14" i="22" s="1"/>
  <c r="H14" i="22" s="1"/>
  <c r="I14" i="22" s="1"/>
  <c r="J14" i="22" s="1"/>
  <c r="K14" i="22" s="1"/>
  <c r="L14" i="22" s="1"/>
  <c r="M14" i="22" s="1"/>
  <c r="N14" i="22" s="1"/>
  <c r="O14" i="22" s="1"/>
  <c r="P14" i="22" s="1"/>
  <c r="Q14" i="22" s="1"/>
  <c r="R14" i="22" s="1"/>
  <c r="E16" i="22" l="1"/>
  <c r="F16" i="22" s="1"/>
  <c r="G16" i="22" s="1"/>
  <c r="H16" i="22" s="1"/>
  <c r="I16" i="22" s="1"/>
  <c r="J16" i="22" s="1"/>
  <c r="K16" i="22" s="1"/>
  <c r="L16" i="22" s="1"/>
  <c r="M16" i="22" s="1"/>
  <c r="N16" i="22" s="1"/>
  <c r="O16" i="22" s="1"/>
  <c r="P16" i="22" s="1"/>
  <c r="Q16" i="22" s="1"/>
  <c r="R16" i="22" s="1"/>
  <c r="E38" i="22"/>
  <c r="F36" i="22"/>
  <c r="F38" i="22" l="1"/>
  <c r="G36" i="22"/>
  <c r="H36" i="22" l="1"/>
  <c r="G38" i="22"/>
  <c r="H38" i="22" l="1"/>
  <c r="I36" i="22"/>
  <c r="I38" i="22" l="1"/>
  <c r="J36" i="22"/>
  <c r="J38" i="22" l="1"/>
  <c r="K36" i="22"/>
  <c r="K38" i="22" l="1"/>
  <c r="L36" i="22"/>
  <c r="M36" i="22" l="1"/>
  <c r="L38" i="22"/>
  <c r="M38" i="22" l="1"/>
  <c r="N36" i="22"/>
  <c r="N38" i="22" l="1"/>
  <c r="O36" i="22"/>
  <c r="O38" i="22" l="1"/>
  <c r="P36" i="22"/>
  <c r="P38" i="22" l="1"/>
  <c r="Q36" i="22"/>
  <c r="Q38" i="22" l="1"/>
  <c r="R36" i="22"/>
  <c r="R38" i="22" s="1"/>
  <c r="E63" i="20" l="1"/>
  <c r="E27" i="20"/>
  <c r="E20" i="20"/>
  <c r="H11" i="20"/>
  <c r="H10" i="20"/>
  <c r="F85" i="19"/>
  <c r="G14" i="11" s="1"/>
  <c r="F72" i="19"/>
  <c r="G13" i="11" s="1"/>
  <c r="F42" i="19"/>
  <c r="G10" i="11" s="1"/>
  <c r="F14" i="19"/>
  <c r="G7" i="11" s="1"/>
  <c r="I92" i="18"/>
  <c r="I74" i="18"/>
  <c r="I68" i="18"/>
  <c r="F68" i="18"/>
  <c r="I29" i="18"/>
  <c r="F29" i="18"/>
  <c r="F16" i="18" s="1"/>
  <c r="J28" i="18"/>
  <c r="X14" i="18"/>
  <c r="N14" i="18"/>
  <c r="I14" i="18"/>
  <c r="F14" i="18"/>
  <c r="F18" i="18" l="1"/>
  <c r="N29" i="18"/>
  <c r="I18" i="18"/>
  <c r="X29" i="18"/>
  <c r="I16" i="18"/>
  <c r="E68" i="20"/>
  <c r="E30" i="22"/>
  <c r="F30" i="22" s="1"/>
  <c r="G30" i="22" s="1"/>
  <c r="H30" i="22" s="1"/>
  <c r="I30" i="22" s="1"/>
  <c r="J30" i="22" s="1"/>
  <c r="K30" i="22" s="1"/>
  <c r="L30" i="22" s="1"/>
  <c r="M30" i="22" s="1"/>
  <c r="N30" i="22" s="1"/>
  <c r="O30" i="22" s="1"/>
  <c r="P30" i="22" s="1"/>
  <c r="Q30" i="22" s="1"/>
  <c r="R30" i="22" s="1"/>
  <c r="H14" i="20"/>
  <c r="F60" i="19"/>
  <c r="G11" i="11" s="1"/>
  <c r="J29" i="18"/>
  <c r="G92" i="18"/>
  <c r="G74" i="18"/>
  <c r="O77" i="18"/>
  <c r="O27" i="18"/>
  <c r="O25" i="18"/>
  <c r="O23" i="18"/>
  <c r="G28" i="18"/>
  <c r="G32" i="18"/>
  <c r="G26" i="18"/>
  <c r="O28" i="18"/>
  <c r="G29" i="18"/>
  <c r="G24" i="18"/>
  <c r="O26" i="18"/>
  <c r="G77" i="18"/>
  <c r="G22" i="18"/>
  <c r="O24" i="18"/>
  <c r="G68" i="18"/>
  <c r="J22" i="18"/>
  <c r="J24" i="18"/>
  <c r="J26" i="18"/>
  <c r="O32" i="18"/>
  <c r="E14" i="20"/>
  <c r="E32" i="20" s="1"/>
  <c r="J71" i="18"/>
  <c r="N68" i="18"/>
  <c r="O68" i="18" s="1"/>
  <c r="J68" i="18"/>
  <c r="J92" i="18"/>
  <c r="O22" i="18"/>
  <c r="J23" i="18"/>
  <c r="J25" i="18"/>
  <c r="J27" i="18"/>
  <c r="J32" i="18"/>
  <c r="O71" i="18"/>
  <c r="N74" i="18"/>
  <c r="O74" i="18" s="1"/>
  <c r="G71" i="18"/>
  <c r="F16" i="19"/>
  <c r="G23" i="18"/>
  <c r="G25" i="18"/>
  <c r="G27" i="18"/>
  <c r="J74" i="18"/>
  <c r="G20" i="10"/>
  <c r="I17" i="18" l="1"/>
  <c r="F17" i="19"/>
  <c r="O29" i="18"/>
  <c r="F17" i="18"/>
  <c r="N16" i="18"/>
  <c r="X16" i="18" s="1"/>
  <c r="F62" i="19"/>
  <c r="Y77" i="18"/>
  <c r="Y29" i="18"/>
  <c r="Y22" i="18"/>
  <c r="X74" i="18"/>
  <c r="Y74" i="18" s="1"/>
  <c r="Y71" i="18"/>
  <c r="X68" i="18"/>
  <c r="Y68" i="18" s="1"/>
  <c r="N92" i="18"/>
  <c r="N18" i="18"/>
  <c r="X18" i="18" s="1"/>
  <c r="Y32" i="18"/>
  <c r="N17" i="18" l="1"/>
  <c r="X92" i="18"/>
  <c r="O92" i="18"/>
  <c r="F18" i="19"/>
  <c r="Y92" i="18"/>
  <c r="F67" i="19"/>
  <c r="G12" i="11" s="1"/>
  <c r="X17" i="18"/>
  <c r="F21" i="19" l="1"/>
  <c r="E23" i="19" s="1"/>
  <c r="E16" i="19"/>
  <c r="E18" i="19" s="1"/>
  <c r="E17" i="19"/>
  <c r="Q32" i="13"/>
  <c r="O32" i="13"/>
  <c r="N32" i="13"/>
  <c r="L18" i="13"/>
  <c r="L19" i="13"/>
  <c r="L20" i="13"/>
  <c r="L21" i="13"/>
  <c r="L22" i="13"/>
  <c r="I21" i="13"/>
  <c r="K21" i="13" s="1"/>
  <c r="I22" i="13"/>
  <c r="K22" i="13" s="1"/>
  <c r="I18" i="13"/>
  <c r="K18" i="13" s="1"/>
  <c r="I19" i="13"/>
  <c r="K19" i="13" s="1"/>
  <c r="L7" i="13"/>
  <c r="E32" i="13"/>
  <c r="I31" i="13"/>
  <c r="K31" i="13" s="1"/>
  <c r="L30" i="13"/>
  <c r="L29" i="13"/>
  <c r="I29" i="13"/>
  <c r="L28" i="13"/>
  <c r="I28" i="13"/>
  <c r="K28" i="13" s="1"/>
  <c r="L27" i="13"/>
  <c r="I27" i="13"/>
  <c r="K27" i="13" s="1"/>
  <c r="I26" i="13"/>
  <c r="L25" i="13"/>
  <c r="I25" i="13"/>
  <c r="L24" i="13"/>
  <c r="I24" i="13"/>
  <c r="K24" i="13" s="1"/>
  <c r="L23" i="13"/>
  <c r="I23" i="13"/>
  <c r="K23" i="13" s="1"/>
  <c r="I20" i="13"/>
  <c r="L17" i="13"/>
  <c r="I17" i="13"/>
  <c r="L16" i="13"/>
  <c r="I16" i="13"/>
  <c r="K16" i="13" s="1"/>
  <c r="L15" i="13"/>
  <c r="I15" i="13"/>
  <c r="K15" i="13" s="1"/>
  <c r="L14" i="13"/>
  <c r="I14" i="13"/>
  <c r="L13" i="13"/>
  <c r="I13" i="13"/>
  <c r="L12" i="13"/>
  <c r="I12" i="13"/>
  <c r="K12" i="13" s="1"/>
  <c r="L11" i="13"/>
  <c r="I11" i="13"/>
  <c r="K11" i="13" s="1"/>
  <c r="L10" i="13"/>
  <c r="I10" i="13"/>
  <c r="L9" i="13"/>
  <c r="I9" i="13"/>
  <c r="L8" i="13"/>
  <c r="I8" i="13"/>
  <c r="I7" i="13"/>
  <c r="K7" i="13" s="1"/>
  <c r="G8" i="11" l="1"/>
  <c r="E19" i="19"/>
  <c r="E20" i="19"/>
  <c r="G7" i="19"/>
  <c r="F5" i="23"/>
  <c r="F12" i="23" s="1"/>
  <c r="K8" i="13"/>
  <c r="K9" i="13"/>
  <c r="K13" i="13"/>
  <c r="K17" i="13"/>
  <c r="K25" i="13"/>
  <c r="K29" i="13"/>
  <c r="L32" i="13"/>
  <c r="D6" i="22" s="1"/>
  <c r="D7" i="22" s="1"/>
  <c r="K10" i="13"/>
  <c r="K14" i="13"/>
  <c r="K20" i="13"/>
  <c r="K26" i="13"/>
  <c r="K30" i="13"/>
  <c r="G76" i="19" l="1"/>
  <c r="G16" i="19"/>
  <c r="G17" i="19"/>
  <c r="G18" i="19"/>
  <c r="F11" i="23"/>
  <c r="F18" i="23"/>
  <c r="F28" i="23"/>
  <c r="F67" i="23"/>
  <c r="F22" i="23"/>
  <c r="F32" i="23"/>
  <c r="F41" i="23"/>
  <c r="F68" i="23"/>
  <c r="F13" i="23"/>
  <c r="F34" i="23"/>
  <c r="F54" i="23"/>
  <c r="F10" i="23"/>
  <c r="F35" i="23"/>
  <c r="F55" i="23"/>
  <c r="F74" i="23"/>
  <c r="F43" i="23"/>
  <c r="F79" i="23"/>
  <c r="F52" i="23"/>
  <c r="F56" i="23"/>
  <c r="F29" i="23"/>
  <c r="F45" i="23"/>
  <c r="F72" i="23"/>
  <c r="F17" i="23"/>
  <c r="F38" i="23"/>
  <c r="F65" i="23"/>
  <c r="F14" i="23"/>
  <c r="F39" i="23"/>
  <c r="F58" i="23"/>
  <c r="F78" i="23"/>
  <c r="F81" i="23"/>
  <c r="F25" i="23"/>
  <c r="F40" i="23"/>
  <c r="F16" i="23"/>
  <c r="F71" i="23"/>
  <c r="F33" i="23"/>
  <c r="F53" i="23"/>
  <c r="F75" i="23"/>
  <c r="F24" i="23"/>
  <c r="F42" i="23"/>
  <c r="F73" i="23"/>
  <c r="F21" i="23"/>
  <c r="F47" i="23"/>
  <c r="F66" i="23"/>
  <c r="F48" i="23"/>
  <c r="F49" i="23"/>
  <c r="F15" i="23"/>
  <c r="F23" i="23"/>
  <c r="F20" i="23"/>
  <c r="F36" i="23"/>
  <c r="F57" i="23"/>
  <c r="F80" i="23"/>
  <c r="F30" i="23"/>
  <c r="F46" i="23"/>
  <c r="F77" i="23"/>
  <c r="F31" i="23"/>
  <c r="F51" i="23"/>
  <c r="F69" i="23"/>
  <c r="F26" i="23"/>
  <c r="G84" i="19"/>
  <c r="G75" i="19"/>
  <c r="G26" i="19"/>
  <c r="G52" i="19"/>
  <c r="G74" i="19"/>
  <c r="G11" i="19"/>
  <c r="G69" i="19"/>
  <c r="G30" i="19"/>
  <c r="G38" i="19"/>
  <c r="G57" i="19"/>
  <c r="G85" i="19"/>
  <c r="G72" i="19"/>
  <c r="G27" i="19"/>
  <c r="G35" i="19"/>
  <c r="G47" i="19"/>
  <c r="G70" i="19"/>
  <c r="G42" i="19"/>
  <c r="G10" i="19"/>
  <c r="G45" i="19"/>
  <c r="G63" i="19"/>
  <c r="G77" i="19"/>
  <c r="G13" i="19"/>
  <c r="G14" i="19"/>
  <c r="G32" i="19"/>
  <c r="G40" i="19"/>
  <c r="G59" i="19"/>
  <c r="G89" i="19"/>
  <c r="G79" i="19"/>
  <c r="G29" i="19"/>
  <c r="G37" i="19"/>
  <c r="G54" i="19"/>
  <c r="G51" i="19"/>
  <c r="G12" i="19"/>
  <c r="G48" i="19"/>
  <c r="G65" i="19"/>
  <c r="G81" i="19"/>
  <c r="G25" i="19"/>
  <c r="G34" i="19"/>
  <c r="G53" i="19"/>
  <c r="G78" i="19"/>
  <c r="G49" i="19"/>
  <c r="G83" i="19"/>
  <c r="G31" i="19"/>
  <c r="G39" i="19"/>
  <c r="G56" i="19"/>
  <c r="G80" i="19"/>
  <c r="G66" i="19"/>
  <c r="G50" i="19"/>
  <c r="G71" i="19"/>
  <c r="G88" i="19"/>
  <c r="G46" i="19"/>
  <c r="G28" i="19"/>
  <c r="G36" i="19"/>
  <c r="G55" i="19"/>
  <c r="G82" i="19"/>
  <c r="G64" i="19"/>
  <c r="G9" i="19"/>
  <c r="G33" i="19"/>
  <c r="G41" i="19"/>
  <c r="G58" i="19"/>
  <c r="G60" i="19"/>
  <c r="G21" i="19"/>
  <c r="G62" i="19"/>
  <c r="G67" i="19"/>
  <c r="D11" i="22"/>
  <c r="E6" i="22"/>
  <c r="E7" i="22" s="1"/>
  <c r="D13" i="22" l="1"/>
  <c r="E8" i="23" s="1"/>
  <c r="E60" i="23" s="1"/>
  <c r="F60" i="23" s="1"/>
  <c r="D26" i="22"/>
  <c r="F6" i="22"/>
  <c r="E11" i="22"/>
  <c r="E13" i="22" s="1"/>
  <c r="D33" i="22" l="1"/>
  <c r="F8" i="23"/>
  <c r="E26" i="22"/>
  <c r="E28" i="22" s="1"/>
  <c r="G6" i="22"/>
  <c r="F7" i="22"/>
  <c r="F11" i="22" s="1"/>
  <c r="F13" i="22" s="1"/>
  <c r="F26" i="22" s="1"/>
  <c r="F28" i="22" s="1"/>
  <c r="E33" i="22" l="1"/>
  <c r="F33" i="22"/>
  <c r="H6" i="22"/>
  <c r="G7" i="22"/>
  <c r="G11" i="22" s="1"/>
  <c r="G13" i="22" s="1"/>
  <c r="G26" i="22" s="1"/>
  <c r="G28" i="22" s="1"/>
  <c r="I25" i="10"/>
  <c r="I24" i="10"/>
  <c r="C17" i="10"/>
  <c r="D15" i="10" s="1"/>
  <c r="C20" i="10" l="1"/>
  <c r="D19" i="10" s="1"/>
  <c r="H7" i="22"/>
  <c r="H11" i="22" s="1"/>
  <c r="H13" i="22" s="1"/>
  <c r="H26" i="22" s="1"/>
  <c r="H28" i="22" s="1"/>
  <c r="I6" i="22"/>
  <c r="G33" i="22"/>
  <c r="I26" i="10"/>
  <c r="D16" i="10"/>
  <c r="D18" i="10" l="1"/>
  <c r="D17" i="10"/>
  <c r="D20" i="10"/>
  <c r="H33" i="22"/>
  <c r="J6" i="22"/>
  <c r="I7" i="22"/>
  <c r="I11" i="22" s="1"/>
  <c r="I13" i="22" s="1"/>
  <c r="I26" i="22" s="1"/>
  <c r="I28" i="22" s="1"/>
  <c r="I33" i="22" l="1"/>
  <c r="K6" i="22"/>
  <c r="J7" i="22"/>
  <c r="J11" i="22" s="1"/>
  <c r="J13" i="22" s="1"/>
  <c r="J26" i="22" s="1"/>
  <c r="J28" i="22" s="1"/>
  <c r="J33" i="22" l="1"/>
  <c r="L6" i="22"/>
  <c r="K7" i="22"/>
  <c r="K11" i="22" s="1"/>
  <c r="K13" i="22" s="1"/>
  <c r="K26" i="22" s="1"/>
  <c r="K28" i="22" s="1"/>
  <c r="K33" i="22" l="1"/>
  <c r="M6" i="22"/>
  <c r="L7" i="22"/>
  <c r="L11" i="22" s="1"/>
  <c r="L13" i="22" s="1"/>
  <c r="L26" i="22" s="1"/>
  <c r="L28" i="22" s="1"/>
  <c r="L33" i="22" l="1"/>
  <c r="N6" i="22"/>
  <c r="M7" i="22"/>
  <c r="M11" i="22" s="1"/>
  <c r="M13" i="22" s="1"/>
  <c r="M26" i="22" s="1"/>
  <c r="M28" i="22" s="1"/>
  <c r="M33" i="22" l="1"/>
  <c r="N7" i="22"/>
  <c r="N11" i="22" s="1"/>
  <c r="N13" i="22" s="1"/>
  <c r="N26" i="22" s="1"/>
  <c r="N28" i="22" s="1"/>
  <c r="O6" i="22"/>
  <c r="N33" i="22" l="1"/>
  <c r="P6" i="22"/>
  <c r="O7" i="22"/>
  <c r="O11" i="22" s="1"/>
  <c r="O13" i="22" s="1"/>
  <c r="O26" i="22" s="1"/>
  <c r="O28" i="22" s="1"/>
  <c r="O33" i="22" l="1"/>
  <c r="Q6" i="22"/>
  <c r="P7" i="22"/>
  <c r="P11" i="22" s="1"/>
  <c r="P13" i="22" s="1"/>
  <c r="P26" i="22" s="1"/>
  <c r="P28" i="22" s="1"/>
  <c r="P33" i="22" l="1"/>
  <c r="R6" i="22"/>
  <c r="Q7" i="22"/>
  <c r="Q11" i="22" s="1"/>
  <c r="Q13" i="22" s="1"/>
  <c r="Q26" i="22" s="1"/>
  <c r="Q28" i="22" s="1"/>
  <c r="Q33" i="22" l="1"/>
  <c r="R7" i="22"/>
  <c r="R11" i="22" s="1"/>
  <c r="R13" i="22" s="1"/>
  <c r="R26" i="22" s="1"/>
  <c r="R28" i="22" s="1"/>
  <c r="R33" i="22" l="1"/>
  <c r="G23" i="19"/>
  <c r="G87" i="19"/>
  <c r="F90" i="19" l="1"/>
  <c r="G90" i="19" l="1"/>
  <c r="G15" i="11"/>
  <c r="G17" i="11" s="1"/>
  <c r="F92" i="19"/>
  <c r="E90" i="19" s="1"/>
  <c r="E76" i="19" l="1"/>
  <c r="E80" i="19"/>
  <c r="E84" i="19"/>
  <c r="E77" i="19"/>
  <c r="E81" i="19"/>
  <c r="E74" i="19"/>
  <c r="E78" i="19"/>
  <c r="E82" i="19"/>
  <c r="E79" i="19"/>
  <c r="E83" i="19"/>
  <c r="G92" i="19"/>
  <c r="G30" i="20"/>
  <c r="E75" i="19"/>
</calcChain>
</file>

<file path=xl/comments1.xml><?xml version="1.0" encoding="utf-8"?>
<comments xmlns="http://schemas.openxmlformats.org/spreadsheetml/2006/main">
  <authors>
    <author>H. Granvel Tate, III</author>
  </authors>
  <commentList>
    <comment ref="E23" authorId="0" shapeId="0">
      <text>
        <r>
          <rPr>
            <sz val="9"/>
            <color indexed="81"/>
            <rFont val="Calibri"/>
            <family val="2"/>
          </rPr>
          <t xml:space="preserve">10% for Rehab; 5% for New Construction
</t>
        </r>
      </text>
    </comment>
  </commentList>
</comments>
</file>

<file path=xl/sharedStrings.xml><?xml version="1.0" encoding="utf-8"?>
<sst xmlns="http://schemas.openxmlformats.org/spreadsheetml/2006/main" count="1049" uniqueCount="669">
  <si>
    <t xml:space="preserve">Non-Profit Organization     </t>
  </si>
  <si>
    <t xml:space="preserve">                 </t>
  </si>
  <si>
    <t xml:space="preserve">For-Profit Organization                 </t>
  </si>
  <si>
    <t>Address:</t>
  </si>
  <si>
    <t>City/State/Zip:</t>
  </si>
  <si>
    <t>Contact Person:</t>
  </si>
  <si>
    <t>Title:</t>
  </si>
  <si>
    <t>Telephone Number:</t>
  </si>
  <si>
    <t>E-mail:</t>
  </si>
  <si>
    <t xml:space="preserve">  </t>
  </si>
  <si>
    <t xml:space="preserve">* HomeFirst is a partnership between the City of Atlanta acting through Invest Atlanta (IA) and the United Way Regional Commission on Homelessness (RCOH) created to advance the community's effort to reduce homeless.  </t>
  </si>
  <si>
    <t xml:space="preserve">Applications will be reviewed to determine eligibility and capacity to meet threshold requirements outlined in this Notice of Funding and Application.  </t>
  </si>
  <si>
    <t>Notice of Funding Timeline</t>
  </si>
  <si>
    <r>
      <t xml:space="preserve">* Applications will be reviewed on a rolling basis until all available funding is committed.  
* The estimated timeline for review and approval, subject to completeness of the application, and partner agency approvals is estimated at </t>
    </r>
    <r>
      <rPr>
        <sz val="11"/>
        <rFont val="Calibri"/>
        <family val="2"/>
        <scheme val="minor"/>
      </rPr>
      <t>120 days.</t>
    </r>
  </si>
  <si>
    <t>Any documentation or third party reports shall be current; dated not more than 1 year prior to the application date.  In some instances, updates to reports greater than 6 months old may be required.</t>
  </si>
  <si>
    <t xml:space="preserve">Maximum Application Score </t>
  </si>
  <si>
    <t>100 points</t>
  </si>
  <si>
    <t xml:space="preserve">Organizational Expertise </t>
  </si>
  <si>
    <t xml:space="preserve">  25 points</t>
  </si>
  <si>
    <t>Supportive Services</t>
  </si>
  <si>
    <t xml:space="preserve">  15 points</t>
  </si>
  <si>
    <t>Location Information</t>
  </si>
  <si>
    <t>Development Information</t>
  </si>
  <si>
    <t>Third Party Reports</t>
  </si>
  <si>
    <t xml:space="preserve">    5 points</t>
  </si>
  <si>
    <t>Financial Analysis and Leveraging</t>
  </si>
  <si>
    <t>Organizational Expertise</t>
  </si>
  <si>
    <r>
      <t>2.</t>
    </r>
    <r>
      <rPr>
        <sz val="7"/>
        <color theme="1"/>
        <rFont val="Times New Roman"/>
        <family val="1"/>
      </rPr>
      <t xml:space="preserve">        </t>
    </r>
    <r>
      <rPr>
        <sz val="11"/>
        <color theme="1"/>
        <rFont val="Calibri"/>
        <family val="2"/>
        <scheme val="minor"/>
      </rPr>
      <t>Applicants’ prior experience with development of properties similar to proposed development, including acquisition, rehabilitation, construction, marketing, and leasing of affordable rental housing</t>
    </r>
  </si>
  <si>
    <r>
      <t>3.</t>
    </r>
    <r>
      <rPr>
        <sz val="7"/>
        <color theme="1"/>
        <rFont val="Times New Roman"/>
        <family val="1"/>
      </rPr>
      <t xml:space="preserve">        </t>
    </r>
    <r>
      <rPr>
        <sz val="11"/>
        <color theme="1"/>
        <rFont val="Calibri"/>
        <family val="2"/>
        <scheme val="minor"/>
      </rPr>
      <t>Number of affordable housing, PSH, and housing serving homeless populations previously built and/or managed</t>
    </r>
  </si>
  <si>
    <r>
      <t>4.</t>
    </r>
    <r>
      <rPr>
        <sz val="7"/>
        <color theme="1"/>
        <rFont val="Times New Roman"/>
        <family val="1"/>
      </rPr>
      <t xml:space="preserve">        </t>
    </r>
    <r>
      <rPr>
        <sz val="11"/>
        <color theme="1"/>
        <rFont val="Calibri"/>
        <family val="2"/>
        <scheme val="minor"/>
      </rPr>
      <t>Qualifications and experience of proposed staff and strength of the development team.</t>
    </r>
  </si>
  <si>
    <r>
      <t>6.</t>
    </r>
    <r>
      <rPr>
        <sz val="7"/>
        <color theme="1"/>
        <rFont val="Times New Roman"/>
        <family val="1"/>
      </rPr>
      <t xml:space="preserve">        </t>
    </r>
    <r>
      <rPr>
        <sz val="11"/>
        <color theme="1"/>
        <rFont val="Calibri"/>
        <family val="2"/>
        <scheme val="minor"/>
      </rPr>
      <t>Overall financial condition and the Applicant’s ability to fund potential cost overruns or other costs not anticipated in the development budget</t>
    </r>
  </si>
  <si>
    <r>
      <t>7.</t>
    </r>
    <r>
      <rPr>
        <sz val="7"/>
        <color theme="1"/>
        <rFont val="Times New Roman"/>
        <family val="1"/>
      </rPr>
      <t xml:space="preserve">        </t>
    </r>
    <r>
      <rPr>
        <sz val="11"/>
        <color theme="1"/>
        <rFont val="Calibri"/>
        <family val="2"/>
        <scheme val="minor"/>
      </rPr>
      <t>Three years of operating statements (if applicable)</t>
    </r>
  </si>
  <si>
    <r>
      <t>8.</t>
    </r>
    <r>
      <rPr>
        <sz val="7"/>
        <color theme="1"/>
        <rFont val="Times New Roman"/>
        <family val="1"/>
      </rPr>
      <t xml:space="preserve">        </t>
    </r>
    <r>
      <rPr>
        <sz val="11"/>
        <color theme="1"/>
        <rFont val="Calibri"/>
        <family val="2"/>
        <scheme val="minor"/>
      </rPr>
      <t>Experience using government funds</t>
    </r>
  </si>
  <si>
    <t>Property Management and Supportive Services</t>
  </si>
  <si>
    <r>
      <t>1.</t>
    </r>
    <r>
      <rPr>
        <sz val="7"/>
        <color theme="1"/>
        <rFont val="Times New Roman"/>
        <family val="1"/>
      </rPr>
      <t xml:space="preserve">        </t>
    </r>
    <r>
      <rPr>
        <sz val="11"/>
        <color theme="1"/>
        <rFont val="Calibri"/>
        <family val="2"/>
        <scheme val="minor"/>
      </rPr>
      <t>Applicant’s prior experience in financing, owning and/or operating Supportive Housing</t>
    </r>
  </si>
  <si>
    <r>
      <t>2.</t>
    </r>
    <r>
      <rPr>
        <sz val="7"/>
        <color theme="1"/>
        <rFont val="Times New Roman"/>
        <family val="1"/>
      </rPr>
      <t xml:space="preserve">        </t>
    </r>
    <r>
      <rPr>
        <sz val="11"/>
        <color theme="1"/>
        <rFont val="Calibri"/>
        <family val="2"/>
        <scheme val="minor"/>
      </rPr>
      <t>Property management’s experience in operating residential, affordable housing and working with homeless individuals and support service providers</t>
    </r>
  </si>
  <si>
    <r>
      <t>3.</t>
    </r>
    <r>
      <rPr>
        <sz val="7"/>
        <color theme="1"/>
        <rFont val="Times New Roman"/>
        <family val="1"/>
      </rPr>
      <t xml:space="preserve">        </t>
    </r>
    <r>
      <rPr>
        <sz val="11"/>
        <color theme="1"/>
        <rFont val="Calibri"/>
        <family val="2"/>
        <scheme val="minor"/>
      </rPr>
      <t>Property Management Plan, including tenant selection criteria.</t>
    </r>
  </si>
  <si>
    <r>
      <t>4.</t>
    </r>
    <r>
      <rPr>
        <sz val="7"/>
        <color theme="1"/>
        <rFont val="Times New Roman"/>
        <family val="1"/>
      </rPr>
      <t xml:space="preserve">        </t>
    </r>
    <r>
      <rPr>
        <sz val="11"/>
        <color theme="1"/>
        <rFont val="Calibri"/>
        <family val="2"/>
        <scheme val="minor"/>
      </rPr>
      <t>Quality service plan to make services available to the residents</t>
    </r>
  </si>
  <si>
    <r>
      <t>5.</t>
    </r>
    <r>
      <rPr>
        <sz val="7"/>
        <color theme="1"/>
        <rFont val="Times New Roman"/>
        <family val="1"/>
      </rPr>
      <t xml:space="preserve">        </t>
    </r>
    <r>
      <rPr>
        <sz val="11"/>
        <color theme="1"/>
        <rFont val="Calibri"/>
        <family val="2"/>
        <scheme val="minor"/>
      </rPr>
      <t>Experience providing evidenced based services using Harm Reduction, Housing First and Motivational Interviewing approaches.</t>
    </r>
  </si>
  <si>
    <r>
      <t>1.</t>
    </r>
    <r>
      <rPr>
        <sz val="7"/>
        <color theme="1"/>
        <rFont val="Times New Roman"/>
        <family val="1"/>
      </rPr>
      <t xml:space="preserve">        </t>
    </r>
    <r>
      <rPr>
        <sz val="11"/>
        <color theme="1"/>
        <rFont val="Calibri"/>
        <family val="2"/>
        <scheme val="minor"/>
      </rPr>
      <t xml:space="preserve">Evidence of review that location meets the requirements of the City of Atlanta SHO Ordinance. If site location and development plan does not meet the requirements of the SHO Ordinance, applicant shall present information on strategies to bring the proposed site location into conformance.  </t>
    </r>
  </si>
  <si>
    <r>
      <t>2.</t>
    </r>
    <r>
      <rPr>
        <sz val="7"/>
        <color theme="1"/>
        <rFont val="Times New Roman"/>
        <family val="1"/>
      </rPr>
      <t xml:space="preserve">        </t>
    </r>
    <r>
      <rPr>
        <sz val="11"/>
        <color theme="1"/>
        <rFont val="Calibri"/>
        <family val="2"/>
        <scheme val="minor"/>
      </rPr>
      <t>Convenient access to local transit.</t>
    </r>
  </si>
  <si>
    <r>
      <t>3.</t>
    </r>
    <r>
      <rPr>
        <sz val="7"/>
        <color theme="1"/>
        <rFont val="Times New Roman"/>
        <family val="1"/>
      </rPr>
      <t xml:space="preserve">        </t>
    </r>
    <r>
      <rPr>
        <sz val="11"/>
        <color theme="1"/>
        <rFont val="Calibri"/>
        <family val="2"/>
        <scheme val="minor"/>
      </rPr>
      <t>Proximity to medical facilities appropriate for PSH</t>
    </r>
  </si>
  <si>
    <r>
      <t>4.</t>
    </r>
    <r>
      <rPr>
        <sz val="7"/>
        <color theme="1"/>
        <rFont val="Times New Roman"/>
        <family val="1"/>
      </rPr>
      <t xml:space="preserve">        </t>
    </r>
    <r>
      <rPr>
        <sz val="11"/>
        <color theme="1"/>
        <rFont val="Calibri"/>
        <family val="2"/>
        <scheme val="minor"/>
      </rPr>
      <t>Proximity to grocery store(s), pharmacies, and other amenities</t>
    </r>
  </si>
  <si>
    <r>
      <t>5.</t>
    </r>
    <r>
      <rPr>
        <sz val="7"/>
        <color theme="1"/>
        <rFont val="Times New Roman"/>
        <family val="1"/>
      </rPr>
      <t xml:space="preserve">        </t>
    </r>
    <r>
      <rPr>
        <sz val="11"/>
        <color theme="1"/>
        <rFont val="Calibri"/>
        <family val="2"/>
        <scheme val="minor"/>
      </rPr>
      <t>Proximity to employment and training opportunities</t>
    </r>
  </si>
  <si>
    <r>
      <t>6.</t>
    </r>
    <r>
      <rPr>
        <sz val="7"/>
        <color theme="1"/>
        <rFont val="Times New Roman"/>
        <family val="1"/>
      </rPr>
      <t xml:space="preserve">        </t>
    </r>
    <r>
      <rPr>
        <sz val="11"/>
        <color theme="1"/>
        <rFont val="Calibri"/>
        <family val="2"/>
        <scheme val="minor"/>
      </rPr>
      <t>Strategies for community engagement and support for the development, and any progress on the plan</t>
    </r>
  </si>
  <si>
    <r>
      <t>1.</t>
    </r>
    <r>
      <rPr>
        <sz val="7"/>
        <color theme="1"/>
        <rFont val="Times New Roman"/>
        <family val="1"/>
      </rPr>
      <t xml:space="preserve">        </t>
    </r>
    <r>
      <rPr>
        <sz val="11"/>
        <color theme="1"/>
        <rFont val="Calibri"/>
        <family val="2"/>
        <scheme val="minor"/>
      </rPr>
      <t>A defined scope of work including preliminary design plans and site plans.</t>
    </r>
  </si>
  <si>
    <r>
      <t>2.</t>
    </r>
    <r>
      <rPr>
        <sz val="7"/>
        <color theme="1"/>
        <rFont val="Times New Roman"/>
        <family val="1"/>
      </rPr>
      <t xml:space="preserve">        </t>
    </r>
    <r>
      <rPr>
        <sz val="11"/>
        <color theme="1"/>
        <rFont val="Calibri"/>
        <family val="2"/>
        <scheme val="minor"/>
      </rPr>
      <t>Development description relevant to:</t>
    </r>
  </si>
  <si>
    <r>
      <t>3.</t>
    </r>
    <r>
      <rPr>
        <sz val="7"/>
        <color theme="1"/>
        <rFont val="Times New Roman"/>
        <family val="1"/>
      </rPr>
      <t xml:space="preserve">        </t>
    </r>
    <r>
      <rPr>
        <sz val="11"/>
        <color theme="1"/>
        <rFont val="Calibri"/>
        <family val="2"/>
        <scheme val="minor"/>
      </rPr>
      <t>Designed to Affirmatively Further Fair Housing</t>
    </r>
  </si>
  <si>
    <r>
      <t>4.</t>
    </r>
    <r>
      <rPr>
        <sz val="7"/>
        <color theme="1"/>
        <rFont val="Times New Roman"/>
        <family val="1"/>
      </rPr>
      <t xml:space="preserve">        </t>
    </r>
    <r>
      <rPr>
        <sz val="11"/>
        <color theme="1"/>
        <rFont val="Calibri"/>
        <family val="2"/>
        <scheme val="minor"/>
      </rPr>
      <t>Energy efficiency / sustainable practices</t>
    </r>
  </si>
  <si>
    <r>
      <t>5.</t>
    </r>
    <r>
      <rPr>
        <sz val="7"/>
        <color theme="1"/>
        <rFont val="Times New Roman"/>
        <family val="1"/>
      </rPr>
      <t xml:space="preserve">        </t>
    </r>
    <r>
      <rPr>
        <sz val="11"/>
        <color theme="1"/>
        <rFont val="Calibri"/>
        <family val="2"/>
        <scheme val="minor"/>
      </rPr>
      <t>Site control documentation</t>
    </r>
  </si>
  <si>
    <r>
      <t>6.</t>
    </r>
    <r>
      <rPr>
        <sz val="7"/>
        <color theme="1"/>
        <rFont val="Times New Roman"/>
        <family val="1"/>
      </rPr>
      <t xml:space="preserve">        </t>
    </r>
    <r>
      <rPr>
        <sz val="11"/>
        <color theme="1"/>
        <rFont val="Calibri"/>
        <family val="2"/>
        <scheme val="minor"/>
      </rPr>
      <t>Detailed cost estimates</t>
    </r>
  </si>
  <si>
    <r>
      <t>1.</t>
    </r>
    <r>
      <rPr>
        <sz val="7"/>
        <color theme="1"/>
        <rFont val="Times New Roman"/>
        <family val="1"/>
      </rPr>
      <t xml:space="preserve">        </t>
    </r>
    <r>
      <rPr>
        <sz val="11"/>
        <color theme="1"/>
        <rFont val="Calibri"/>
        <family val="2"/>
        <scheme val="minor"/>
      </rPr>
      <t>Appraisal</t>
    </r>
  </si>
  <si>
    <r>
      <t>2.</t>
    </r>
    <r>
      <rPr>
        <sz val="7"/>
        <color theme="1"/>
        <rFont val="Times New Roman"/>
        <family val="1"/>
      </rPr>
      <t xml:space="preserve">        </t>
    </r>
    <r>
      <rPr>
        <sz val="11"/>
        <color theme="1"/>
        <rFont val="Calibri"/>
        <family val="2"/>
        <scheme val="minor"/>
      </rPr>
      <t>Phase I Environmental report (Phase II if needed)</t>
    </r>
  </si>
  <si>
    <r>
      <t>3.</t>
    </r>
    <r>
      <rPr>
        <sz val="7"/>
        <color theme="1"/>
        <rFont val="Times New Roman"/>
        <family val="1"/>
      </rPr>
      <t xml:space="preserve">        </t>
    </r>
    <r>
      <rPr>
        <sz val="11"/>
        <color theme="1"/>
        <rFont val="Calibri"/>
        <family val="2"/>
        <scheme val="minor"/>
      </rPr>
      <t>Property Condition Report (rehabilitation only)</t>
    </r>
  </si>
  <si>
    <r>
      <t>4.</t>
    </r>
    <r>
      <rPr>
        <sz val="7"/>
        <color theme="1"/>
        <rFont val="Times New Roman"/>
        <family val="1"/>
      </rPr>
      <t xml:space="preserve">        </t>
    </r>
    <r>
      <rPr>
        <sz val="11"/>
        <color theme="1"/>
        <rFont val="Calibri"/>
        <family val="2"/>
        <scheme val="minor"/>
      </rPr>
      <t>Market Study</t>
    </r>
  </si>
  <si>
    <r>
      <t>5.</t>
    </r>
    <r>
      <rPr>
        <sz val="7"/>
        <color theme="1"/>
        <rFont val="Times New Roman"/>
        <family val="1"/>
      </rPr>
      <t xml:space="preserve">        </t>
    </r>
    <r>
      <rPr>
        <sz val="11"/>
        <color theme="1"/>
        <rFont val="Calibri"/>
        <family val="2"/>
        <scheme val="minor"/>
      </rPr>
      <t>Survey</t>
    </r>
  </si>
  <si>
    <t>Financial Analysis</t>
  </si>
  <si>
    <r>
      <t>1.</t>
    </r>
    <r>
      <rPr>
        <sz val="7"/>
        <color theme="1"/>
        <rFont val="Times New Roman"/>
        <family val="1"/>
      </rPr>
      <t xml:space="preserve">        </t>
    </r>
    <r>
      <rPr>
        <sz val="11"/>
        <color theme="1"/>
        <rFont val="Calibri"/>
        <family val="2"/>
        <scheme val="minor"/>
      </rPr>
      <t>Demonstration that the development is feasible in terms of cost, sources and uses, and financial thresholds.</t>
    </r>
  </si>
  <si>
    <r>
      <t>2.</t>
    </r>
    <r>
      <rPr>
        <sz val="7"/>
        <color theme="1"/>
        <rFont val="Times New Roman"/>
        <family val="1"/>
      </rPr>
      <t xml:space="preserve">        </t>
    </r>
    <r>
      <rPr>
        <sz val="11"/>
        <color theme="1"/>
        <rFont val="Calibri"/>
        <family val="2"/>
        <scheme val="minor"/>
      </rPr>
      <t xml:space="preserve">Capacity to leverage capital, service and operating resources to fully fund the development of PSH units.  </t>
    </r>
  </si>
  <si>
    <r>
      <t>3.</t>
    </r>
    <r>
      <rPr>
        <sz val="7"/>
        <color theme="1"/>
        <rFont val="Times New Roman"/>
        <family val="1"/>
      </rPr>
      <t xml:space="preserve">        </t>
    </r>
    <r>
      <rPr>
        <sz val="11"/>
        <color theme="1"/>
        <rFont val="Calibri"/>
        <family val="2"/>
        <scheme val="minor"/>
      </rPr>
      <t>Construction Cost per unit and Total Cost per unit relative to similar properties in the marketplace.</t>
    </r>
  </si>
  <si>
    <r>
      <t>4.</t>
    </r>
    <r>
      <rPr>
        <sz val="7"/>
        <color theme="1"/>
        <rFont val="Times New Roman"/>
        <family val="1"/>
      </rPr>
      <t xml:space="preserve">        </t>
    </r>
    <r>
      <rPr>
        <sz val="11"/>
        <color theme="1"/>
        <rFont val="Calibri"/>
        <family val="2"/>
        <scheme val="minor"/>
      </rPr>
      <t>Proforma operating income and expense reasonableness; debt coverage above 1.20</t>
    </r>
  </si>
  <si>
    <t>X</t>
  </si>
  <si>
    <r>
      <t xml:space="preserve">   </t>
    </r>
    <r>
      <rPr>
        <b/>
        <sz val="16"/>
        <color theme="4" tint="-0.499984740745262"/>
        <rFont val="Century Schoolbook"/>
        <family val="1"/>
      </rPr>
      <t xml:space="preserve">HOMEFIRST ATLANTA   </t>
    </r>
  </si>
  <si>
    <t xml:space="preserve"> HomeFirst PSH Capital Financing (Development/Capital)</t>
  </si>
  <si>
    <t xml:space="preserve"> HomeFirst Operating Subsidies (Atlanta Housing HomeFlex)</t>
  </si>
  <si>
    <r>
      <rPr>
        <sz val="11"/>
        <color theme="1"/>
        <rFont val="Times New Roman"/>
        <family val="1"/>
      </rPr>
      <t xml:space="preserve"> </t>
    </r>
    <r>
      <rPr>
        <b/>
        <sz val="11"/>
        <color theme="1"/>
        <rFont val="Calibri"/>
        <family val="2"/>
        <scheme val="minor"/>
      </rPr>
      <t>Step III – Agency Approvals</t>
    </r>
    <r>
      <rPr>
        <sz val="11"/>
        <color theme="1"/>
        <rFont val="Calibri"/>
        <family val="2"/>
        <scheme val="minor"/>
      </rPr>
      <t>.  Each agency responsible for funding under HomeFirst will review and authorize funding.</t>
    </r>
  </si>
  <si>
    <r>
      <rPr>
        <sz val="11"/>
        <color theme="1"/>
        <rFont val="Times New Roman"/>
        <family val="1"/>
      </rPr>
      <t xml:space="preserve"> </t>
    </r>
    <r>
      <rPr>
        <b/>
        <sz val="11"/>
        <color theme="1"/>
        <rFont val="Calibri"/>
        <family val="2"/>
        <scheme val="minor"/>
      </rPr>
      <t xml:space="preserve">Step IV – Notice of Awards.  </t>
    </r>
    <r>
      <rPr>
        <sz val="11"/>
        <color theme="1"/>
        <rFont val="Calibri"/>
        <family val="2"/>
        <scheme val="minor"/>
      </rPr>
      <t>Funding under the HomeFirst Initiative will be awarded under separate funding agreements from the responsible HomeFirst partners.</t>
    </r>
    <r>
      <rPr>
        <b/>
        <sz val="11"/>
        <color theme="1"/>
        <rFont val="Calibri"/>
        <family val="2"/>
        <scheme val="minor"/>
      </rPr>
      <t xml:space="preserve">  </t>
    </r>
  </si>
  <si>
    <t>2018 - HomeFirst Permanent Supportive Housing Development -  Application</t>
  </si>
  <si>
    <r>
      <rPr>
        <b/>
        <sz val="11"/>
        <color theme="1"/>
        <rFont val="Calibri"/>
        <family val="2"/>
        <scheme val="minor"/>
      </rPr>
      <t>Step I – Initial Review</t>
    </r>
    <r>
      <rPr>
        <sz val="11"/>
        <color theme="1"/>
        <rFont val="Calibri"/>
        <family val="2"/>
        <scheme val="minor"/>
      </rPr>
      <t xml:space="preserve">. Reviewed for general eligibility and adherence to the requirements
</t>
    </r>
  </si>
  <si>
    <r>
      <rPr>
        <b/>
        <sz val="11"/>
        <color theme="1"/>
        <rFont val="Calibri"/>
        <family val="2"/>
        <scheme val="minor"/>
      </rPr>
      <t>Step II – Detail Component Review</t>
    </r>
    <r>
      <rPr>
        <sz val="11"/>
        <color theme="1"/>
        <rFont val="Calibri"/>
        <family val="2"/>
        <scheme val="minor"/>
      </rPr>
      <t xml:space="preserve">.  Each component of the application – capital, operating, and services reviewed by the review team at the partner agencies responsible for funding based on the requirements and scoring criteria established in the Notice of Funding and Application.  </t>
    </r>
  </si>
  <si>
    <t>2018 - HomeFirst Permanent Supportive Housing Application</t>
  </si>
  <si>
    <t>I.  TYPE OF FUNDING REQUESTED:</t>
  </si>
  <si>
    <t>Other</t>
  </si>
  <si>
    <t xml:space="preserve"> Permanent Supportive Housing Units</t>
  </si>
  <si>
    <t xml:space="preserve">  Affordable Housing Units (not including PSH units) </t>
  </si>
  <si>
    <t xml:space="preserve">  Market-rate Units </t>
  </si>
  <si>
    <t xml:space="preserve">  Total Units </t>
  </si>
  <si>
    <t xml:space="preserve">   % units as Supportive Housing</t>
  </si>
  <si>
    <t>Check the box and insert the amount of funding you are applying for.  You may apply for one, two, or all three sources of funding</t>
  </si>
  <si>
    <t># PSH units</t>
  </si>
  <si>
    <t>Brief Project Description</t>
  </si>
  <si>
    <t>Multi-family/duplex/townhouse</t>
  </si>
  <si>
    <t>Multi-family/multi-story</t>
  </si>
  <si>
    <t>Explain</t>
  </si>
  <si>
    <t>New Construction</t>
  </si>
  <si>
    <t>Rehabilitation</t>
  </si>
  <si>
    <t>Check the box for all applicable types of housing</t>
  </si>
  <si>
    <t>Development Type:</t>
  </si>
  <si>
    <r>
      <t xml:space="preserve"> Development Name:</t>
    </r>
    <r>
      <rPr>
        <u/>
        <sz val="12"/>
        <color theme="1"/>
        <rFont val="Calibri"/>
        <family val="2"/>
        <scheme val="minor"/>
      </rPr>
      <t xml:space="preserve">       </t>
    </r>
    <r>
      <rPr>
        <sz val="12"/>
        <color theme="1"/>
        <rFont val="Calibri"/>
        <family val="2"/>
        <scheme val="minor"/>
      </rPr>
      <t xml:space="preserve">                    </t>
    </r>
    <r>
      <rPr>
        <u/>
        <sz val="12"/>
        <color theme="1"/>
        <rFont val="Calibri"/>
        <family val="2"/>
        <scheme val="minor"/>
      </rPr>
      <t xml:space="preserve">                             </t>
    </r>
    <r>
      <rPr>
        <sz val="12"/>
        <color theme="1"/>
        <rFont val="Calibri"/>
        <family val="2"/>
        <scheme val="minor"/>
      </rPr>
      <t xml:space="preserve">                                                                                                </t>
    </r>
  </si>
  <si>
    <t>III.  DEVELOPMENT  INFORMATION</t>
  </si>
  <si>
    <t>II.       APPLICANT INFORMATION</t>
  </si>
  <si>
    <t>$ Amount</t>
  </si>
  <si>
    <t>Application Scoring Criteria</t>
  </si>
  <si>
    <t>Application Tab 2</t>
  </si>
  <si>
    <t>Application Tab 3</t>
  </si>
  <si>
    <t>Application Tab 4</t>
  </si>
  <si>
    <t>Application Tab 5</t>
  </si>
  <si>
    <t>Application Tab 6</t>
  </si>
  <si>
    <t>Application Tab 7</t>
  </si>
  <si>
    <t>Application Tab 8</t>
  </si>
  <si>
    <t>Application Tab 9</t>
  </si>
  <si>
    <t>Application Tab 10</t>
  </si>
  <si>
    <t>Application Tab 11</t>
  </si>
  <si>
    <t>Application Tab 12</t>
  </si>
  <si>
    <t>Instructions</t>
  </si>
  <si>
    <t>Application Submission</t>
  </si>
  <si>
    <t>c/o  Partners for Home</t>
  </si>
  <si>
    <t>818 Pollard Boulevard, 3rd Floor</t>
  </si>
  <si>
    <t>Atlanta, GA 30315</t>
  </si>
  <si>
    <t>NA</t>
  </si>
  <si>
    <t>Applicant Checklist</t>
  </si>
  <si>
    <t>Application Certification</t>
  </si>
  <si>
    <t>To be Completed by</t>
  </si>
  <si>
    <t>ALL</t>
  </si>
  <si>
    <t>at or &lt;60% AMI</t>
  </si>
  <si>
    <t>Complete the Application Tabs as indicated below</t>
  </si>
  <si>
    <t>Use the Application Checklist to confirm your complete HomeFirst Application.  The Application Tabs to be completed by an applicant will be based on the type of funding requested.</t>
  </si>
  <si>
    <t>TYPE OF FUNDING REQUESTED:</t>
  </si>
  <si>
    <t>Application Tabs and Checklist</t>
  </si>
  <si>
    <t>*  Incomplete applications will not be considered for funding.</t>
  </si>
  <si>
    <t>Application date:</t>
  </si>
  <si>
    <t>Council District:</t>
  </si>
  <si>
    <t xml:space="preserve">Final Drawings: </t>
  </si>
  <si>
    <t>Firm Financing Commitments:</t>
  </si>
  <si>
    <t>Placed in Service Date:</t>
  </si>
  <si>
    <t>Initial Occupancy Date:</t>
  </si>
  <si>
    <t>Stabilized Occupancy Date:</t>
  </si>
  <si>
    <t>Development Address:</t>
  </si>
  <si>
    <t>at or  
&lt; 50% AMI</t>
  </si>
  <si>
    <t>at or &lt;80% AMI</t>
  </si>
  <si>
    <t xml:space="preserve">Corporate Status of Lead Applicant: </t>
  </si>
  <si>
    <t>Lead Applicant:</t>
  </si>
  <si>
    <t xml:space="preserve">Name of Lead Applicant: </t>
  </si>
  <si>
    <t>Full Legal Name of Development Owner:</t>
  </si>
  <si>
    <t>Type of Ownership</t>
  </si>
  <si>
    <t>Partnership</t>
  </si>
  <si>
    <t>OWNERSHIP INFORMATION</t>
  </si>
  <si>
    <t xml:space="preserve">Other </t>
  </si>
  <si>
    <t>BACKGROUND AND GENERAL PURPOSE</t>
  </si>
  <si>
    <t>(if known)</t>
  </si>
  <si>
    <t>Developer Name:</t>
  </si>
  <si>
    <t>Limited Partner Name</t>
  </si>
  <si>
    <t>DEVELOPMENT TEAM</t>
  </si>
  <si>
    <t>Property Management Firm</t>
  </si>
  <si>
    <t>Developer Experience in Affordable and Supportive Housing</t>
  </si>
  <si>
    <t>Property Management Experience in Affordable and Supportive Housing</t>
  </si>
  <si>
    <t>Telephone:</t>
  </si>
  <si>
    <t>90 days</t>
  </si>
  <si>
    <t>Anticipated Development Timeline Schedule:</t>
  </si>
  <si>
    <t>Zoning/Local Approvals</t>
  </si>
  <si>
    <t>120 days</t>
  </si>
  <si>
    <t>Financial Closing:</t>
  </si>
  <si>
    <t xml:space="preserve"> Construction Start:</t>
  </si>
  <si>
    <t>Construction Complete:</t>
  </si>
  <si>
    <t>Dates</t>
  </si>
  <si>
    <t>Estimated Days</t>
  </si>
  <si>
    <t>(Insert Actual dates and/or estimated days)</t>
  </si>
  <si>
    <t xml:space="preserve">Demonstration of Site Control: </t>
  </si>
  <si>
    <t>Project Address:</t>
  </si>
  <si>
    <t>Development Acreage/Lot Size:</t>
  </si>
  <si>
    <t>Parcel Identification Numbers (List Each):</t>
  </si>
  <si>
    <t>Existing Land Use:</t>
  </si>
  <si>
    <t>Previous Land Use (if known):</t>
  </si>
  <si>
    <t>Number of Units (existing or proposed)</t>
  </si>
  <si>
    <t>Gross SF</t>
  </si>
  <si>
    <t>%</t>
  </si>
  <si>
    <t># of buildings</t>
  </si>
  <si>
    <t># of stories</t>
  </si>
  <si>
    <t># of elevators</t>
  </si>
  <si>
    <t>Residential: New Construction</t>
  </si>
  <si>
    <t>SF detached</t>
  </si>
  <si>
    <t>Townhomes</t>
  </si>
  <si>
    <t>Residential: Rehabilitation of Existing Housing</t>
  </si>
  <si>
    <t>2-4 Units</t>
  </si>
  <si>
    <t>5+ Units</t>
  </si>
  <si>
    <t xml:space="preserve">Residential: Total Sq. Ft. </t>
  </si>
  <si>
    <t>Commercial: Total Sq. Ft.</t>
  </si>
  <si>
    <t>Total</t>
  </si>
  <si>
    <t>Resident Service Space: Sq. Ft.</t>
  </si>
  <si>
    <t xml:space="preserve">Total Sq. Ft. </t>
  </si>
  <si>
    <t>Parking:</t>
  </si>
  <si>
    <t>Surface</t>
  </si>
  <si>
    <t>Structured</t>
  </si>
  <si>
    <t>Residential Spaces:</t>
  </si>
  <si>
    <t>Commercial Spaces:</t>
  </si>
  <si>
    <t>What is the current occupancy percentage?</t>
  </si>
  <si>
    <t>Source of Fuel:</t>
  </si>
  <si>
    <t>Specify if Other:</t>
  </si>
  <si>
    <t xml:space="preserve">Will residents need to be relocated? </t>
  </si>
  <si>
    <t>Heating:</t>
  </si>
  <si>
    <t>What year was the property built?</t>
  </si>
  <si>
    <t>Cooling:</t>
  </si>
  <si>
    <t>Hot Water:</t>
  </si>
  <si>
    <t>Cooking:</t>
  </si>
  <si>
    <t>Daycare Facility:</t>
  </si>
  <si>
    <t xml:space="preserve">Tot Lots: </t>
  </si>
  <si>
    <t>Swimming Pool:</t>
  </si>
  <si>
    <t>Gym or Fitness Room:</t>
  </si>
  <si>
    <t>Central Laundry Facility:</t>
  </si>
  <si>
    <t>Business/Computer Center:</t>
  </si>
  <si>
    <t>Washer/Dryer Connections:</t>
  </si>
  <si>
    <t>After School Programs:</t>
  </si>
  <si>
    <t>Job Training for Residents:</t>
  </si>
  <si>
    <t>Supportive Services for Special Needs Population:</t>
  </si>
  <si>
    <t>Structured Parking:</t>
  </si>
  <si>
    <t>Units Pre-Wired for Security:</t>
  </si>
  <si>
    <t xml:space="preserve">Is the site appropriately zoned for the proposed development?  </t>
  </si>
  <si>
    <t>Indicate current zoning designation(s):</t>
  </si>
  <si>
    <t>Are variances or variations required?</t>
  </si>
  <si>
    <t>Has the property ever been used for storage of hazardous or toxic materials?</t>
  </si>
  <si>
    <t>Are there any potential environmental hazards?</t>
  </si>
  <si>
    <t xml:space="preserve">Type: </t>
  </si>
  <si>
    <t xml:space="preserve">   HOMEFIRST ATLANTA   </t>
  </si>
  <si>
    <r>
      <t xml:space="preserve"> HomeFirst PSH</t>
    </r>
    <r>
      <rPr>
        <b/>
        <sz val="12"/>
        <color theme="1"/>
        <rFont val="Calibri"/>
        <family val="2"/>
        <scheme val="minor"/>
      </rPr>
      <t xml:space="preserve"> Capital Financing</t>
    </r>
    <r>
      <rPr>
        <sz val="12"/>
        <color theme="1"/>
        <rFont val="Calibri"/>
        <family val="2"/>
        <scheme val="minor"/>
      </rPr>
      <t xml:space="preserve"> (Development/Capital)</t>
    </r>
  </si>
  <si>
    <r>
      <t xml:space="preserve"> HomeFirst </t>
    </r>
    <r>
      <rPr>
        <b/>
        <sz val="12"/>
        <color theme="1"/>
        <rFont val="Calibri"/>
        <family val="2"/>
        <scheme val="minor"/>
      </rPr>
      <t>Operating Subsidies</t>
    </r>
    <r>
      <rPr>
        <sz val="12"/>
        <color theme="1"/>
        <rFont val="Calibri"/>
        <family val="2"/>
        <scheme val="minor"/>
      </rPr>
      <t xml:space="preserve"> (Atlanta Housing HomeFlex)</t>
    </r>
  </si>
  <si>
    <t>Check the box for the funding you are applying for.  You may apply for one, two, or all three.</t>
  </si>
  <si>
    <t>Development Name</t>
  </si>
  <si>
    <t>Target Population</t>
  </si>
  <si>
    <t>Coordination with Services</t>
  </si>
  <si>
    <t># of Units</t>
  </si>
  <si>
    <t>Total Permanent Sources</t>
  </si>
  <si>
    <t>Deferred Developer Fee</t>
  </si>
  <si>
    <t>Grants</t>
  </si>
  <si>
    <t>Total Uses</t>
  </si>
  <si>
    <t>Total Construction Sources</t>
  </si>
  <si>
    <t>Developer Fee</t>
  </si>
  <si>
    <t>Reserves</t>
  </si>
  <si>
    <t>Syndication Expenses</t>
  </si>
  <si>
    <t>Interim Expenses</t>
  </si>
  <si>
    <t>Financing</t>
  </si>
  <si>
    <t>Soft Costs</t>
  </si>
  <si>
    <t>Contingency</t>
  </si>
  <si>
    <t>Hard Costs</t>
  </si>
  <si>
    <t>Acquisition</t>
  </si>
  <si>
    <t>Uses</t>
  </si>
  <si>
    <t>Sources</t>
  </si>
  <si>
    <t xml:space="preserve">Capital Sources and Uses </t>
  </si>
  <si>
    <t>% AMI</t>
  </si>
  <si>
    <t>Bedrooms</t>
  </si>
  <si>
    <t>Bathrooms</t>
  </si>
  <si>
    <t>Units</t>
  </si>
  <si>
    <t>Unit SF</t>
  </si>
  <si>
    <t>Monthly Rent</t>
  </si>
  <si>
    <t>Tenant Paid Utility Allowance</t>
  </si>
  <si>
    <t>Monthly Gross Unit Rent</t>
  </si>
  <si>
    <t>Monthly Rent Limit</t>
  </si>
  <si>
    <t>Gross Rent as a % of Limit</t>
  </si>
  <si>
    <t>Annual Income</t>
  </si>
  <si>
    <t>Per Unit</t>
  </si>
  <si>
    <t xml:space="preserve"> # Units</t>
  </si>
  <si>
    <t>List all units in the development by income target (% Area Median Income), Bedroom/Bath, # Units, and anticipated Rental Income</t>
  </si>
  <si>
    <t>Indicate if the unit is proposed for HomeFirst PSH Referral, requests HomeFlex Rental Assistance, or if there is other rental assistance available for the unit</t>
  </si>
  <si>
    <t xml:space="preserve">                                 HomeFlex  Rental Assistance  # Units  Requested   </t>
  </si>
  <si>
    <t>Other Rental Assistance
        # Units             Type of Assistance</t>
  </si>
  <si>
    <t>Maintenance Salaries</t>
  </si>
  <si>
    <t>Maintenance</t>
  </si>
  <si>
    <t>Operating Salaries</t>
  </si>
  <si>
    <t>Operating</t>
  </si>
  <si>
    <t>Administrative Salaries</t>
  </si>
  <si>
    <t>Administrative</t>
  </si>
  <si>
    <t>Comments</t>
  </si>
  <si>
    <t xml:space="preserve">Salary </t>
  </si>
  <si>
    <t>Position</t>
  </si>
  <si>
    <t>Type</t>
  </si>
  <si>
    <t>Salaried Staff</t>
  </si>
  <si>
    <t>Total Annual Operating Expenses</t>
  </si>
  <si>
    <t>Total Reserves</t>
  </si>
  <si>
    <t>Medicaid Payment Delay</t>
  </si>
  <si>
    <t>Transition</t>
  </si>
  <si>
    <t>Debt Service</t>
  </si>
  <si>
    <t>FF&amp;E</t>
  </si>
  <si>
    <t>Replacement</t>
  </si>
  <si>
    <t xml:space="preserve">Total Taxes / Ins. </t>
  </si>
  <si>
    <t xml:space="preserve">Taxes / Ins. </t>
  </si>
  <si>
    <t>Insurance</t>
  </si>
  <si>
    <t>Other Taxes</t>
  </si>
  <si>
    <t>Real Estate Taxes</t>
  </si>
  <si>
    <t>Total Utilities</t>
  </si>
  <si>
    <t>Utilities</t>
  </si>
  <si>
    <t>Water &amp; Sewer</t>
  </si>
  <si>
    <t>Oil</t>
  </si>
  <si>
    <t>Gas</t>
  </si>
  <si>
    <t>Electricity</t>
  </si>
  <si>
    <t xml:space="preserve">Total Other Maintenance </t>
  </si>
  <si>
    <t>Miscellaneous</t>
  </si>
  <si>
    <t>Painting, Decorating, Carpeting</t>
  </si>
  <si>
    <t>Plumbing and Electrical</t>
  </si>
  <si>
    <t>HVAC</t>
  </si>
  <si>
    <t>Elevator</t>
  </si>
  <si>
    <t>Total Other Operating</t>
  </si>
  <si>
    <t>Security Expense</t>
  </si>
  <si>
    <t>Rubbish Removal</t>
  </si>
  <si>
    <t>Exterminating</t>
  </si>
  <si>
    <t>Janatorial Supplies</t>
  </si>
  <si>
    <t>Operating Expense Salaries</t>
  </si>
  <si>
    <t>Total Other Administrative</t>
  </si>
  <si>
    <t>Marketing</t>
  </si>
  <si>
    <t>Monitoring Fee</t>
  </si>
  <si>
    <t>Telephone</t>
  </si>
  <si>
    <t>Accounting</t>
  </si>
  <si>
    <t>Legal</t>
  </si>
  <si>
    <t>Office Expenses</t>
  </si>
  <si>
    <t>Management Fee</t>
  </si>
  <si>
    <t>Management</t>
  </si>
  <si>
    <t>Applicant Comments</t>
  </si>
  <si>
    <t>Aggregate Exp.</t>
  </si>
  <si>
    <t>% EGI</t>
  </si>
  <si>
    <t>Description</t>
  </si>
  <si>
    <t>* Certain cells have a protected formula that will calculate automatically</t>
  </si>
  <si>
    <t xml:space="preserve"> DISCLOSURE OF POTENTIAL CONFLICTS OF INTEREST</t>
  </si>
  <si>
    <t>TOTAL</t>
  </si>
  <si>
    <t xml:space="preserve">HomeFirst Permanent Supportive Housing  
# Units                                   </t>
  </si>
  <si>
    <t>* Funding available under this current Notice of Funding and Application will be limited to supporting Permanent Supportive Housing Development in the City of Atlanta.  Operating subsidies through Atlanta Housing are available.</t>
  </si>
  <si>
    <t xml:space="preserve">Review Process </t>
  </si>
  <si>
    <t>* The application consists of multiple worksheet tabs (See Tab 2 Application Checklist) to be completed based on the type of development proposed and the type of funding requested.</t>
  </si>
  <si>
    <t>* Insert information on each Tab by typing either text, $ or # in the  highlighted box.</t>
  </si>
  <si>
    <t xml:space="preserve">* Certain cells have drop down menu options and are highlighted </t>
  </si>
  <si>
    <t xml:space="preserve">Instructions </t>
  </si>
  <si>
    <t xml:space="preserve">Application Checklist </t>
  </si>
  <si>
    <t>Application Scoring</t>
  </si>
  <si>
    <t>Neighborhood Planning Unit (NPU):</t>
  </si>
  <si>
    <t>Number # of Units:</t>
  </si>
  <si>
    <t xml:space="preserve">Development General </t>
  </si>
  <si>
    <t xml:space="preserve">Development Team </t>
  </si>
  <si>
    <t xml:space="preserve">Co- Developer (if applicable) </t>
  </si>
  <si>
    <t>(same as listed on Tab 4)</t>
  </si>
  <si>
    <t xml:space="preserve"> General Partner - Name/Role:</t>
  </si>
  <si>
    <t xml:space="preserve">  Same as Lead Entity?</t>
  </si>
  <si>
    <t>Co- Developer Experience in Affordable and Supportive Housing</t>
  </si>
  <si>
    <t xml:space="preserve">Co-Developer Name: </t>
  </si>
  <si>
    <t>Community/Meeting Room:</t>
  </si>
  <si>
    <t>Resident Services Coordinator:</t>
  </si>
  <si>
    <t xml:space="preserve"> Access to Mass Transit:</t>
  </si>
  <si>
    <t>Picnic/Garden Area:</t>
  </si>
  <si>
    <t>Access to Grocery Stores:</t>
  </si>
  <si>
    <t>Access to Schools:</t>
  </si>
  <si>
    <t>Sport Court (i.e.  Basketball):</t>
  </si>
  <si>
    <t>Green Building Amenities (Yes/No)</t>
  </si>
  <si>
    <t>Site and Unit Amenities: (Yes/No)</t>
  </si>
  <si>
    <t>Onsite Resident Services/Amenities (Yes/No)</t>
  </si>
  <si>
    <t xml:space="preserve">Case Management </t>
  </si>
  <si>
    <t>Onsite/Satellite Health Services:</t>
  </si>
  <si>
    <t>Peer/Group Workshops:</t>
  </si>
  <si>
    <t>Behavioral Health Services 
(ie Substance use, mental health)</t>
  </si>
  <si>
    <t>PROJECT INFORMATION</t>
  </si>
  <si>
    <t>Access to Community Amenities (Yes/No)</t>
  </si>
  <si>
    <t>Timetable for Variance and/or Rezoning</t>
  </si>
  <si>
    <t>Rezoning</t>
  </si>
  <si>
    <t># of months</t>
  </si>
  <si>
    <t>Variance</t>
  </si>
  <si>
    <t>Reason for rezoning/variance  (&lt;250 characters)</t>
  </si>
  <si>
    <t>Indicate the current status of City, Neighborhood and local design review</t>
  </si>
  <si>
    <t xml:space="preserve">Preliminary or conceptual site plan is attached. </t>
  </si>
  <si>
    <t xml:space="preserve">ZONING </t>
  </si>
  <si>
    <t>If development is not consistent with the Supportive Housing Ordinance, indicate strategies to address compliance:</t>
  </si>
  <si>
    <t xml:space="preserve">Indicate if the development is located within the boundaries of a redevelopment or special district plan. </t>
  </si>
  <si>
    <t>COMMUNITY REDEVELOPMENT PLANS</t>
  </si>
  <si>
    <r>
      <t xml:space="preserve">DEVELOPMENT AMENITIES
</t>
    </r>
    <r>
      <rPr>
        <sz val="11"/>
        <color theme="1"/>
        <rFont val="Calibri"/>
        <family val="2"/>
        <scheme val="minor"/>
      </rPr>
      <t xml:space="preserve">Indicate tenants programs, activities, design and physical amenities that will be provided.  </t>
    </r>
  </si>
  <si>
    <t>Existing building &gt;50 years old?</t>
  </si>
  <si>
    <t>Is the project c urrently occupied?</t>
  </si>
  <si>
    <t xml:space="preserve">Unit Mix and Income </t>
  </si>
  <si>
    <t>Development Detail</t>
  </si>
  <si>
    <t>Will supportive housing units be of similar quality and appearance as other residential units?</t>
  </si>
  <si>
    <t>Will supportive housing units be dispersed among all residential units?</t>
  </si>
  <si>
    <t>Definitions:</t>
  </si>
  <si>
    <t xml:space="preserve">Residential Improvements (by construction type) </t>
  </si>
  <si>
    <t>Gross Square Feet:</t>
  </si>
  <si>
    <t>Total Construction Costs:</t>
  </si>
  <si>
    <t>Total Cost per Square Foot:</t>
  </si>
  <si>
    <t>Trade Payments and Site Work:</t>
  </si>
  <si>
    <t>Category</t>
  </si>
  <si>
    <t>psf</t>
  </si>
  <si>
    <t>Total Residential Improvements</t>
  </si>
  <si>
    <t>Commercial Improvements</t>
  </si>
  <si>
    <t>Service Area Improvements</t>
  </si>
  <si>
    <t>Total Improvements</t>
  </si>
  <si>
    <t>Site Work</t>
  </si>
  <si>
    <t>Demolition</t>
  </si>
  <si>
    <t>Earth Work</t>
  </si>
  <si>
    <t>Site Utilities</t>
  </si>
  <si>
    <t>Roads &amp; Walks</t>
  </si>
  <si>
    <t>Site Improvements</t>
  </si>
  <si>
    <t>Lawns &amp; Plantings</t>
  </si>
  <si>
    <t>Unusual Site Conditions</t>
  </si>
  <si>
    <t>Total Site Work</t>
  </si>
  <si>
    <t>Trades</t>
  </si>
  <si>
    <t>Concrete</t>
  </si>
  <si>
    <t>Masonry</t>
  </si>
  <si>
    <t>Metals</t>
  </si>
  <si>
    <t>Rough Carpentry</t>
  </si>
  <si>
    <t>Exterior Doors, Windows, Glass</t>
  </si>
  <si>
    <t>Waterproofing</t>
  </si>
  <si>
    <t>Insulation</t>
  </si>
  <si>
    <t>Roofing &amp; Sheet Metal</t>
  </si>
  <si>
    <t>Siding</t>
  </si>
  <si>
    <t>Finish Carpentry</t>
  </si>
  <si>
    <t>Cabinets, Vanities &amp; Countertops</t>
  </si>
  <si>
    <t>Interior Doors &amp; Frames</t>
  </si>
  <si>
    <t>Lath &amp; Plaster</t>
  </si>
  <si>
    <t>Drywall</t>
  </si>
  <si>
    <t>Tile Work</t>
  </si>
  <si>
    <t>Acoustical</t>
  </si>
  <si>
    <t>Carpeting</t>
  </si>
  <si>
    <t>Resilient Flooring</t>
  </si>
  <si>
    <t>Painting &amp; Decorating</t>
  </si>
  <si>
    <t>Specialties</t>
  </si>
  <si>
    <t>Special Equipment</t>
  </si>
  <si>
    <t>Appliances</t>
  </si>
  <si>
    <t>Special Construction</t>
  </si>
  <si>
    <t>Elevators</t>
  </si>
  <si>
    <t>Plumbing</t>
  </si>
  <si>
    <t>Heat &amp; Ventilation</t>
  </si>
  <si>
    <t>Air Conditioning</t>
  </si>
  <si>
    <t>Fire Protection</t>
  </si>
  <si>
    <t xml:space="preserve">Electrical </t>
  </si>
  <si>
    <t>Winter Conditions</t>
  </si>
  <si>
    <t>Total Trades</t>
  </si>
  <si>
    <t>GC/OH/P</t>
  </si>
  <si>
    <t>General Conditions</t>
  </si>
  <si>
    <t>Contractor Overhead</t>
  </si>
  <si>
    <t>Contractor Profit</t>
  </si>
  <si>
    <t>Total GC/OH/P</t>
  </si>
  <si>
    <t>P&amp;P Bond / LOC</t>
  </si>
  <si>
    <t>Permits</t>
  </si>
  <si>
    <t>Builders Risk</t>
  </si>
  <si>
    <t>Environmental Remediation</t>
  </si>
  <si>
    <t>Furniture, Fixtures &amp; Equipment</t>
  </si>
  <si>
    <t>Specify "construction type, wage standard, and completed by" below</t>
  </si>
  <si>
    <t>Construction Type:</t>
  </si>
  <si>
    <t>Company:</t>
  </si>
  <si>
    <t>By:</t>
  </si>
  <si>
    <t>Wage Standard:</t>
  </si>
  <si>
    <t>Its:</t>
  </si>
  <si>
    <t>Signature:</t>
  </si>
  <si>
    <t>Completed by:</t>
  </si>
  <si>
    <t>Date:</t>
  </si>
  <si>
    <t xml:space="preserve">Reference % </t>
  </si>
  <si>
    <t>Cost</t>
  </si>
  <si>
    <t>Land</t>
  </si>
  <si>
    <t xml:space="preserve">Building </t>
  </si>
  <si>
    <t>Holding Costs</t>
  </si>
  <si>
    <t>Subtotal</t>
  </si>
  <si>
    <t xml:space="preserve">Total Residential </t>
  </si>
  <si>
    <t>Commercial</t>
  </si>
  <si>
    <t>Service</t>
  </si>
  <si>
    <t>Total Hard Costs</t>
  </si>
  <si>
    <t>Construction Contingency</t>
  </si>
  <si>
    <t>Architect: Design</t>
  </si>
  <si>
    <t>Architect: Supervision</t>
  </si>
  <si>
    <t>Engineering</t>
  </si>
  <si>
    <t>"Green/Sustainability" Certification Fees</t>
  </si>
  <si>
    <t>Accounting / Cost Certification</t>
  </si>
  <si>
    <t>Survey</t>
  </si>
  <si>
    <t>Appraisal</t>
  </si>
  <si>
    <t>Enviromental Reports</t>
  </si>
  <si>
    <t>Soil Tests</t>
  </si>
  <si>
    <t>Market Study</t>
  </si>
  <si>
    <t xml:space="preserve">3rd Party Cost Estimate </t>
  </si>
  <si>
    <t>Title and Recording</t>
  </si>
  <si>
    <t>Relocation</t>
  </si>
  <si>
    <t>Security</t>
  </si>
  <si>
    <t xml:space="preserve">Subtotal </t>
  </si>
  <si>
    <t>HUD Fees</t>
  </si>
  <si>
    <t>Issuer's Counsel Fee</t>
  </si>
  <si>
    <t>Letter of Credit Fees</t>
  </si>
  <si>
    <t>Loan Origination</t>
  </si>
  <si>
    <t>Bond Issuance Fee</t>
  </si>
  <si>
    <t>Credit Enhancement Fee</t>
  </si>
  <si>
    <t>Rating Agency Fee</t>
  </si>
  <si>
    <t>Bank Escrow Fee</t>
  </si>
  <si>
    <t xml:space="preserve">Interim </t>
  </si>
  <si>
    <t>Construction / Bridge loan interest</t>
  </si>
  <si>
    <t xml:space="preserve">MIP /  Credit Enhancement during construction </t>
  </si>
  <si>
    <t>Servicing fees during construction</t>
  </si>
  <si>
    <t>Real Estate Taxes during Construction</t>
  </si>
  <si>
    <t>Insurance During Construction</t>
  </si>
  <si>
    <t>Interim</t>
  </si>
  <si>
    <t>Syndication</t>
  </si>
  <si>
    <t xml:space="preserve">Syndication Legal </t>
  </si>
  <si>
    <t>Partnership organization expense</t>
  </si>
  <si>
    <t>Other Syndicator Fees</t>
  </si>
  <si>
    <t>Real Estate Tax Reserve</t>
  </si>
  <si>
    <t>Insurance Reserve</t>
  </si>
  <si>
    <t>Replacement Reserves</t>
  </si>
  <si>
    <t>Initial Rent-up Reserve</t>
  </si>
  <si>
    <t>Operating Reserve</t>
  </si>
  <si>
    <t>Debt Service Reserve</t>
  </si>
  <si>
    <t>FF&amp;E Reserve</t>
  </si>
  <si>
    <t>Transition Reserve</t>
  </si>
  <si>
    <t>Existing Reserves</t>
  </si>
  <si>
    <t>Developer Fee (inclusive of consultants, managers, etc.)</t>
  </si>
  <si>
    <t>Less Identity of Interest between Buyer and Seller</t>
  </si>
  <si>
    <t>Less Identity of Interest between Owner and GC</t>
  </si>
  <si>
    <t>Total Developer Fee</t>
  </si>
  <si>
    <t xml:space="preserve">Total </t>
  </si>
  <si>
    <t xml:space="preserve">Grand Total </t>
  </si>
  <si>
    <t>Construction period debt including equity bridge loans</t>
  </si>
  <si>
    <t>Lien Position</t>
  </si>
  <si>
    <t>Amount</t>
  </si>
  <si>
    <t>Interest Rate</t>
  </si>
  <si>
    <t>Construction Term (years)</t>
  </si>
  <si>
    <t>Construction Debt Service</t>
  </si>
  <si>
    <t>Funding Committed</t>
  </si>
  <si>
    <t>Construction period grants; Grants available during construction</t>
  </si>
  <si>
    <t>% of:</t>
  </si>
  <si>
    <t>Total Construction Sources ex Def. Dev Fee</t>
  </si>
  <si>
    <t>Loan Term (years)</t>
  </si>
  <si>
    <t>Amort. Term (years)</t>
  </si>
  <si>
    <t>Annual Debt Service</t>
  </si>
  <si>
    <t>Committed</t>
  </si>
  <si>
    <t>Equity</t>
  </si>
  <si>
    <t>Total Permanent Sources ex Def. Dev Fee</t>
  </si>
  <si>
    <t xml:space="preserve">Operating Expenses </t>
  </si>
  <si>
    <t>NOI</t>
  </si>
  <si>
    <t>Operating Pro-forma</t>
  </si>
  <si>
    <t>Subcategory</t>
  </si>
  <si>
    <t>Year 1</t>
  </si>
  <si>
    <t>Year 2</t>
  </si>
  <si>
    <t>Year 3</t>
  </si>
  <si>
    <t>Year 4</t>
  </si>
  <si>
    <t>Year 5</t>
  </si>
  <si>
    <t>Year 6</t>
  </si>
  <si>
    <t>Year 7</t>
  </si>
  <si>
    <t>Year 8</t>
  </si>
  <si>
    <t>Year 9</t>
  </si>
  <si>
    <t>Year 10</t>
  </si>
  <si>
    <t>Year 11</t>
  </si>
  <si>
    <t>Year 12</t>
  </si>
  <si>
    <t>Year 13</t>
  </si>
  <si>
    <t>Year 14</t>
  </si>
  <si>
    <t>Year 15</t>
  </si>
  <si>
    <t>INCOME</t>
  </si>
  <si>
    <t>Gross Rental Income</t>
  </si>
  <si>
    <t>Less: Rental Vacancy (%)</t>
  </si>
  <si>
    <t>Plus: Rental Subsidy</t>
  </si>
  <si>
    <t>Plus: Commercial Income</t>
  </si>
  <si>
    <t>Less: Commercial Vacancy (%)</t>
  </si>
  <si>
    <t>Total Effective Gross Rent</t>
  </si>
  <si>
    <t>EXPENSES</t>
  </si>
  <si>
    <t>Property Management (% of EGR)</t>
  </si>
  <si>
    <t>General Payroll</t>
  </si>
  <si>
    <t xml:space="preserve">Maintenance &amp; Repairs </t>
  </si>
  <si>
    <t xml:space="preserve">Reserves </t>
  </si>
  <si>
    <t>Total Operating Expenses</t>
  </si>
  <si>
    <t>DEBT SERVICE COVERAGE RATIO</t>
  </si>
  <si>
    <t>Partnership Fees</t>
  </si>
  <si>
    <t>Less: Asset Management Fee</t>
  </si>
  <si>
    <t>Less: Partnership Management Fee</t>
  </si>
  <si>
    <t>Project Cash Flow</t>
  </si>
  <si>
    <t>Service Coordinator</t>
  </si>
  <si>
    <t>Grounds Maintenance</t>
  </si>
  <si>
    <t>Admin Expenses</t>
  </si>
  <si>
    <t xml:space="preserve">Janitorial </t>
  </si>
  <si>
    <t xml:space="preserve">Capital Sources </t>
  </si>
  <si>
    <t>Construction Period Equity; Equity available during construction</t>
  </si>
  <si>
    <t>Uses of Funds - Capital</t>
  </si>
  <si>
    <t>HomeFirst Application Fee</t>
  </si>
  <si>
    <t>Tax Credit  Fees - DCA</t>
  </si>
  <si>
    <t>Commitment Fees</t>
  </si>
  <si>
    <t>Application Tab 13</t>
  </si>
  <si>
    <t>Application Tab 14</t>
  </si>
  <si>
    <t>Application Tab 15</t>
  </si>
  <si>
    <t>Development General</t>
  </si>
  <si>
    <t xml:space="preserve">Completed </t>
  </si>
  <si>
    <t>Development Team</t>
  </si>
  <si>
    <t>Unit Mix and Income</t>
  </si>
  <si>
    <t>Operating Expenses</t>
  </si>
  <si>
    <t>Capital Sources</t>
  </si>
  <si>
    <t>Capital Uses</t>
  </si>
  <si>
    <t>Capital Sources/Uses Summary</t>
  </si>
  <si>
    <t>Development Timeline</t>
  </si>
  <si>
    <t>Submit as part of your Application the following Attachments:</t>
  </si>
  <si>
    <t>Additional Staff/Roles/Experience:</t>
  </si>
  <si>
    <t>1. Organizational chart for ownership structure and roles of primary entitites</t>
  </si>
  <si>
    <t>2. Two (2) years of audited financial statements for Lead Applicant</t>
  </si>
  <si>
    <t>1. Sample tenant selection plan</t>
  </si>
  <si>
    <t>Access to Health Facilities and Pharmacies :</t>
  </si>
  <si>
    <t>Employment and Training:</t>
  </si>
  <si>
    <t>Type/Proximity:</t>
  </si>
  <si>
    <t>Indicate how the proposed development is consistent with the goals of the area redevelopment plan and community engagement strategies: (if applicable)</t>
  </si>
  <si>
    <t>HomeFirst Review Estimate</t>
  </si>
  <si>
    <t>HomeFirst Approvals Estimate</t>
  </si>
  <si>
    <t>Explain Calculation:</t>
  </si>
  <si>
    <t>Additional Information</t>
  </si>
  <si>
    <t>Construction Period Grants</t>
  </si>
  <si>
    <t>Construction Period Loans</t>
  </si>
  <si>
    <t>Construction Period Equity</t>
  </si>
  <si>
    <t>Subtotal Constr Loans</t>
  </si>
  <si>
    <t>Subtotal Constr Grants</t>
  </si>
  <si>
    <t>Subtotal Constr Equity</t>
  </si>
  <si>
    <r>
      <t>Construction Period Sources -</t>
    </r>
    <r>
      <rPr>
        <b/>
        <i/>
        <sz val="12"/>
        <color theme="1"/>
        <rFont val="Calibri"/>
        <family val="2"/>
        <scheme val="minor"/>
      </rPr>
      <t xml:space="preserve"> Please attach funding commitments. </t>
    </r>
  </si>
  <si>
    <r>
      <t xml:space="preserve">Permanent Sources - </t>
    </r>
    <r>
      <rPr>
        <b/>
        <i/>
        <sz val="12"/>
        <color theme="1"/>
        <rFont val="Calibri"/>
        <family val="2"/>
        <scheme val="minor"/>
      </rPr>
      <t xml:space="preserve">Please attach funding commitments.  </t>
    </r>
  </si>
  <si>
    <t>Subtotal Permanent Debt</t>
  </si>
  <si>
    <t>Permanent Grants</t>
  </si>
  <si>
    <t>Subtotal Permanent Grants</t>
  </si>
  <si>
    <t>Permanent Equity</t>
  </si>
  <si>
    <t>Subtotal Permanent Equity</t>
  </si>
  <si>
    <t>YES</t>
  </si>
  <si>
    <t xml:space="preserve"> NO</t>
  </si>
  <si>
    <t>Do any members of the development team entities responsible for carrying out the proposed project, or immediate family members, have any financial, employment or managerial connection to an organization responsible for awarding HomeFirst Funding?</t>
  </si>
  <si>
    <t xml:space="preserve">Signature of Authorized Representative: </t>
  </si>
  <si>
    <t xml:space="preserve">Name of Organization: </t>
  </si>
  <si>
    <t xml:space="preserve">Print Name and Title: </t>
  </si>
  <si>
    <t xml:space="preserve">Date Signed: </t>
  </si>
  <si>
    <t>AUTHORIZATION TO SIGN AND ACKNOWLEDGE VALIDITY OF THE CONTENT OF THE APPLICATION</t>
  </si>
  <si>
    <t xml:space="preserve">By signing this Application Certification, </t>
  </si>
  <si>
    <t>Construction Costs</t>
  </si>
  <si>
    <t>Residential: Rehabilitation / Adaptive for Residential building</t>
  </si>
  <si>
    <t>Rehabilitation / Adaptive Reuse for Residential Buildings</t>
  </si>
  <si>
    <t>Capital Funding</t>
  </si>
  <si>
    <t>Applications will be reviewed and selected individually by a team of reviewers from the HomeFirst PSH partner agencies.  All applications must meet a minimum threshold score of 60 points to be considered for additional review and underwriting. Should applications meeting this minimum threshold exceed available funding, PFH and HomeFirst partner agencies reserve the right to reconsider these applications at such time that funding is available.</t>
  </si>
  <si>
    <r>
      <t>1.</t>
    </r>
    <r>
      <rPr>
        <sz val="7"/>
        <color theme="1"/>
        <rFont val="Times New Roman"/>
        <family val="1"/>
      </rPr>
      <t xml:space="preserve">        </t>
    </r>
    <r>
      <rPr>
        <sz val="11"/>
        <color theme="1"/>
        <rFont val="Calibri"/>
        <family val="2"/>
        <scheme val="minor"/>
      </rPr>
      <t>Applicant entities, structure, and partner roles</t>
    </r>
  </si>
  <si>
    <r>
      <t>7.</t>
    </r>
    <r>
      <rPr>
        <sz val="7"/>
        <color theme="1"/>
        <rFont val="Times New Roman"/>
        <family val="1"/>
      </rPr>
      <t xml:space="preserve">        </t>
    </r>
    <r>
      <rPr>
        <sz val="11"/>
        <color theme="1"/>
        <rFont val="Calibri"/>
        <family val="2"/>
        <scheme val="minor"/>
      </rPr>
      <t>(Bonus Points) Development sites that create opportunity to expand availability of PSH by at least five (5) units in geographically diverse communities and communities that do not currently include PSH housing</t>
    </r>
  </si>
  <si>
    <r>
      <t xml:space="preserve">      -</t>
    </r>
    <r>
      <rPr>
        <sz val="7"/>
        <color theme="1"/>
        <rFont val="Times New Roman"/>
        <family val="1"/>
      </rPr>
      <t xml:space="preserve">         </t>
    </r>
    <r>
      <rPr>
        <sz val="11"/>
        <color theme="1"/>
        <rFont val="Calibri"/>
        <family val="2"/>
        <scheme val="minor"/>
      </rPr>
      <t>Unit mix: PSH, affordable, unit size,</t>
    </r>
  </si>
  <si>
    <r>
      <t xml:space="preserve">      -</t>
    </r>
    <r>
      <rPr>
        <sz val="7"/>
        <color theme="1"/>
        <rFont val="Times New Roman"/>
        <family val="1"/>
      </rPr>
      <t xml:space="preserve">         </t>
    </r>
    <r>
      <rPr>
        <sz val="11"/>
        <color theme="1"/>
        <rFont val="Calibri"/>
        <family val="2"/>
        <scheme val="minor"/>
      </rPr>
      <t>Income targeting</t>
    </r>
  </si>
  <si>
    <r>
      <t>5.</t>
    </r>
    <r>
      <rPr>
        <sz val="7"/>
        <color theme="1"/>
        <rFont val="Times New Roman"/>
        <family val="1"/>
      </rPr>
      <t xml:space="preserve">        </t>
    </r>
    <r>
      <rPr>
        <sz val="11"/>
        <color theme="1"/>
        <rFont val="Calibri"/>
        <family val="2"/>
        <scheme val="minor"/>
      </rPr>
      <t>HomeFirst reserves the right to refuse funding to a development if prior experience with the HomeFirst partners was unfavorable</t>
    </r>
  </si>
  <si>
    <t>Lead Applicant Address:</t>
  </si>
  <si>
    <t>Single family</t>
  </si>
  <si>
    <t>The Person executing this Certification acknowledges and represents: 
   1) having read the HomeFirst PSH Notice of Funding and Application, 
   2) understands the HomeFirst requirements, 
   3) the information provided in the Application is accurate and complete,
   4) have authority to sign the Application, and 
   5) have authority to bind the applicant and entities to the the truthfulness and completeness of the application</t>
  </si>
  <si>
    <t>Non- Profit Ownership(single entity)</t>
  </si>
  <si>
    <t>3. Three (3) years of audited financial statements for one current portfolio property</t>
  </si>
  <si>
    <t>Development Name &amp; Address</t>
  </si>
  <si>
    <t>Application Tab 1</t>
  </si>
  <si>
    <t>Coordination with Services (Type, staffing, location)</t>
  </si>
  <si>
    <t xml:space="preserve"> For-Profit Ownership (single entity)                </t>
  </si>
  <si>
    <t>Property Management Firm Name:</t>
  </si>
  <si>
    <t xml:space="preserve">- Commercial Construction Costs: Include all costs attributable to the construction of leasable commercial space in the project.  </t>
  </si>
  <si>
    <t xml:space="preserve">- Services Area Construction Costs: Include all costs attributable to areas for the provision of resident tenant services. </t>
  </si>
  <si>
    <t xml:space="preserve">- Off-Site Improvements: Include all project costs attributable to improvements made in areas outside the project boundaries such as installation of public utilities, roads, landscaping, curbs, storm sewers, light standards, etc. </t>
  </si>
  <si>
    <t xml:space="preserve">- Residential Construction Costs: Include all costs attributable to the construction of the residential units including hallways, elevator spaces, lobbies, manager's office, common areas, building amenities, community space, garages, carports, porches, etc. </t>
  </si>
  <si>
    <t>Account for all hard construction costs by construction type below .  The completed Construction tab will populate Tab 12 - Capital Uses.</t>
  </si>
  <si>
    <t xml:space="preserve">* Partners for HOME (PFH) is the Continuum of Care lead agency for homeless services in Atlanta, and the lead administrator for the HomeFirst Program.  Atlanta Housing (AH) and the City of Atlanta Department of City Planning are working with the HomeFirst partners to implement the initiative.  Funding for HomeFirst is provided through a commitment of $25 million in city funds to match $25 million in private contributions to the HomeFirst initiative.  </t>
  </si>
  <si>
    <t>Green Building Amenities (Specify)</t>
  </si>
  <si>
    <t>Other: (Specify)</t>
  </si>
  <si>
    <t>Additional Community Access:  (Specify)</t>
  </si>
  <si>
    <t xml:space="preserve">Additional Onsite Resident Services </t>
  </si>
  <si>
    <t>(Specify)</t>
  </si>
  <si>
    <t>Indicate how the proposed development expands the number of SH units in the community: (# of current SH units/proximity to proposed site)</t>
  </si>
  <si>
    <t>Does % Developer fee exceed 10%/15%</t>
  </si>
  <si>
    <t>FIXED DEBT SERVICE</t>
  </si>
  <si>
    <t>CASHFLOW DEBT SERVICE</t>
  </si>
  <si>
    <t xml:space="preserve">Permanent Debt - Fixed </t>
  </si>
  <si>
    <t>Permanent Debt (Fixed, Variable, Cashflow)</t>
  </si>
  <si>
    <t>Permanent Debt - Variable, Cashflow</t>
  </si>
  <si>
    <t>-   Two electronic copies (flash drives of the complete application and attachments.) No paper copies are required</t>
  </si>
  <si>
    <t>- All statements requiring a notarized signature must be notarized.</t>
  </si>
  <si>
    <r>
      <t>-</t>
    </r>
    <r>
      <rPr>
        <sz val="7"/>
        <color theme="1"/>
        <rFont val="Times New Roman"/>
        <family val="1"/>
      </rPr>
      <t xml:space="preserve">   </t>
    </r>
    <r>
      <rPr>
        <sz val="12"/>
        <color theme="1"/>
        <rFont val="Calibri"/>
        <family val="2"/>
        <scheme val="minor"/>
      </rPr>
      <t xml:space="preserve">All applications must be signed by the organization’s authorized representative. </t>
    </r>
  </si>
  <si>
    <r>
      <t xml:space="preserve">* Funding available includes </t>
    </r>
    <r>
      <rPr>
        <b/>
        <sz val="11"/>
        <color theme="1"/>
        <rFont val="Calibri"/>
        <family val="2"/>
        <scheme val="minor"/>
      </rPr>
      <t>capital development funding via Partners for HOME and operating subsidies via Atlanta Housing.  Care Coordination and Supportive Services will be provided by Fulton County Behavioral Health.</t>
    </r>
  </si>
  <si>
    <t xml:space="preserve">***Submit evidence of site control </t>
  </si>
  <si>
    <t>Required Attachments</t>
  </si>
  <si>
    <t>1. Documentation showing funding committed and anticipated</t>
  </si>
  <si>
    <t>1.  Appraisal
2. Phase I Environmental Report (Phase II if needed)
3.  Property Condition Report (rehabilitation only)
4. Market Study
5. Survey</t>
  </si>
  <si>
    <t>4. Listing of at least three (3) development programs for which the development team utilized/managed government funding (if applicable)</t>
  </si>
  <si>
    <t>Please indicate how proposed development is consistent with the Supportive Housing Ordinance:</t>
  </si>
  <si>
    <t>1. Evidence of site control
2. Community Engagement Strategy documentation
3. Documentation showing evidence of compliance with Supportive Housing Ordinance</t>
  </si>
  <si>
    <t>Supportive Services Plan and Budget</t>
  </si>
  <si>
    <t>2. Detailed information about 3 developments that demonstrate expertise and experience in financing, owning, and/or operating Supportive Housing and/or working with individuals experiencing homelessness and support service providers, including the developer and property management team’s specific expertise in this area (Complete charts on Tab 6)</t>
  </si>
  <si>
    <t>3. A Tenant Selection Plan or Operating Plan (including tenant selection criteria) for the proposed property, and a sample tenant selection plan for a current property under management.</t>
  </si>
  <si>
    <t>Supportive Services Plan</t>
  </si>
  <si>
    <t>Application Tab 16</t>
  </si>
  <si>
    <t xml:space="preserve">1. Ownership Organizational Chart
2.Three years audited financial statements
3. Two years project audited financial statements
4. Detailed descriptions of three developments for which government funds are managed (if applicable)
</t>
  </si>
  <si>
    <t>1. Service Coordination Plan
2. Tenant Selection Plan or Operating Plan</t>
  </si>
  <si>
    <t>1. Service Coordination Plan for proposed development describing the way in which the applicant will coordinate services available to the residents for the full term of the PSH Pipeline Program</t>
  </si>
  <si>
    <t>jane.bilger@csh.org</t>
  </si>
  <si>
    <t>- Responses or changes to this Notice of Funding will be posted on the Partners For Home website
 . Interested HomeFirst applicants are encouraged to check for any changes or addenda issued.</t>
  </si>
  <si>
    <t xml:space="preserve"> www.partnersforhome.org  </t>
  </si>
  <si>
    <t>abracewell@partnersforhome.org</t>
  </si>
  <si>
    <t>To the Attention of:  Abby Bracewell, Executive Administrative Assistant</t>
  </si>
  <si>
    <r>
      <t xml:space="preserve">- All inquiries related to the process, administration and technical portions of the HomeFirst  Notice of Funding and Application, should be addressed in writing to the attention of  </t>
    </r>
    <r>
      <rPr>
        <b/>
        <sz val="11"/>
        <color theme="1"/>
        <rFont val="Calibri"/>
        <family val="2"/>
        <scheme val="minor"/>
      </rPr>
      <t xml:space="preserve">Jane Bilger, Corporation for Supportive Housing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</si>
</sst>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1"/>
      <color theme="1"/>
      <name val="Times New Roman"/>
      <family val="1"/>
    </font>
    <font>
      <sz val="7"/>
      <color theme="1"/>
      <name val="Times New Roman"/>
      <family val="1"/>
    </font>
    <font>
      <sz val="12"/>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i/>
      <sz val="12"/>
      <color theme="1"/>
      <name val="Calibri"/>
      <family val="2"/>
      <scheme val="minor"/>
    </font>
    <font>
      <sz val="11"/>
      <name val="Calibri"/>
      <family val="2"/>
      <scheme val="minor"/>
    </font>
    <font>
      <sz val="11"/>
      <color theme="4" tint="-0.499984740745262"/>
      <name val="Calibri"/>
      <family val="2"/>
      <scheme val="minor"/>
    </font>
    <font>
      <u/>
      <sz val="11"/>
      <color theme="1"/>
      <name val="Calibri"/>
      <family val="2"/>
      <scheme val="minor"/>
    </font>
    <font>
      <sz val="10.5"/>
      <color theme="1"/>
      <name val="Calibri"/>
      <family val="2"/>
      <scheme val="minor"/>
    </font>
    <font>
      <b/>
      <sz val="11"/>
      <color theme="4" tint="-0.499984740745262"/>
      <name val="Century Schoolbook"/>
      <family val="1"/>
    </font>
    <font>
      <b/>
      <sz val="16"/>
      <color theme="4" tint="-0.499984740745262"/>
      <name val="Century Schoolbook"/>
      <family val="1"/>
    </font>
    <font>
      <b/>
      <sz val="12"/>
      <color theme="1"/>
      <name val="Calibri"/>
      <family val="2"/>
    </font>
    <font>
      <u/>
      <sz val="12"/>
      <color theme="1"/>
      <name val="Calibri"/>
      <family val="2"/>
      <scheme val="minor"/>
    </font>
    <font>
      <b/>
      <sz val="14"/>
      <color theme="4" tint="-0.499984740745262"/>
      <name val="Calibri"/>
      <family val="2"/>
      <scheme val="minor"/>
    </font>
    <font>
      <sz val="11"/>
      <name val="Tw Cen MT"/>
      <family val="2"/>
    </font>
    <font>
      <b/>
      <sz val="11"/>
      <name val="Tw Cen MT"/>
      <family val="2"/>
    </font>
    <font>
      <b/>
      <sz val="11"/>
      <color rgb="FFFF0000"/>
      <name val="Tw Cen MT"/>
      <family val="2"/>
    </font>
    <font>
      <b/>
      <sz val="14"/>
      <color theme="1"/>
      <name val="Calibri"/>
      <family val="2"/>
    </font>
    <font>
      <b/>
      <sz val="14"/>
      <name val="Calibri"/>
      <family val="2"/>
    </font>
    <font>
      <b/>
      <sz val="14"/>
      <color theme="4" tint="-0.499984740745262"/>
      <name val="Century Schoolbook"/>
      <family val="1"/>
    </font>
    <font>
      <sz val="11"/>
      <color rgb="FFFF0000"/>
      <name val="Calibri"/>
      <family val="2"/>
      <scheme val="minor"/>
    </font>
    <font>
      <b/>
      <i/>
      <sz val="14"/>
      <color theme="4" tint="-0.499984740745262"/>
      <name val="Calibri"/>
      <family val="2"/>
      <scheme val="minor"/>
    </font>
    <font>
      <i/>
      <sz val="11"/>
      <color theme="1"/>
      <name val="Calibri"/>
      <family val="2"/>
      <scheme val="minor"/>
    </font>
    <font>
      <b/>
      <sz val="11"/>
      <color theme="4" tint="-0.499984740745262"/>
      <name val="Calibri"/>
      <family val="2"/>
      <scheme val="minor"/>
    </font>
    <font>
      <b/>
      <sz val="11"/>
      <name val="Calibri"/>
      <family val="2"/>
      <scheme val="minor"/>
    </font>
    <font>
      <b/>
      <i/>
      <sz val="11"/>
      <color theme="4" tint="-0.499984740745262"/>
      <name val="Calibri"/>
      <family val="2"/>
      <scheme val="minor"/>
    </font>
    <font>
      <i/>
      <sz val="11"/>
      <color rgb="FFFF0000"/>
      <name val="Calibri"/>
      <family val="2"/>
      <scheme val="minor"/>
    </font>
    <font>
      <sz val="11"/>
      <color rgb="FF000000"/>
      <name val="Calibri"/>
      <family val="2"/>
      <scheme val="minor"/>
    </font>
    <font>
      <sz val="10"/>
      <color rgb="FFFF0000"/>
      <name val="Calibri"/>
      <family val="2"/>
      <scheme val="minor"/>
    </font>
    <font>
      <sz val="9"/>
      <color indexed="81"/>
      <name val="Calibri"/>
      <family val="2"/>
    </font>
    <font>
      <sz val="10"/>
      <name val="Calibri"/>
      <family val="2"/>
      <scheme val="minor"/>
    </font>
    <font>
      <sz val="10"/>
      <name val="Arial"/>
      <family val="2"/>
    </font>
    <font>
      <b/>
      <sz val="11"/>
      <name val="Perpetua"/>
      <family val="1"/>
    </font>
    <font>
      <sz val="11"/>
      <name val="Perpetua"/>
      <family val="1"/>
    </font>
    <font>
      <sz val="10"/>
      <name val="Perpetua"/>
      <family val="1"/>
    </font>
    <font>
      <b/>
      <sz val="14"/>
      <name val="Calibri"/>
      <family val="2"/>
      <scheme val="minor"/>
    </font>
    <font>
      <i/>
      <sz val="12"/>
      <color theme="1"/>
      <name val="Calibri"/>
      <family val="2"/>
      <scheme val="minor"/>
    </font>
    <font>
      <i/>
      <sz val="9"/>
      <color theme="1"/>
      <name val="Calibri"/>
      <family val="2"/>
      <scheme val="minor"/>
    </font>
    <font>
      <b/>
      <i/>
      <sz val="9"/>
      <color theme="1"/>
      <name val="Perpetua"/>
      <family val="1"/>
    </font>
    <font>
      <sz val="10"/>
      <color theme="1"/>
      <name val="Perpetua"/>
      <family val="1"/>
    </font>
    <font>
      <u/>
      <sz val="11"/>
      <color theme="10"/>
      <name val="Calibri"/>
      <family val="2"/>
      <scheme val="minor"/>
    </font>
    <font>
      <b/>
      <sz val="13"/>
      <color theme="1"/>
      <name val="Calibri"/>
      <family val="2"/>
      <scheme val="minor"/>
    </font>
    <font>
      <sz val="8"/>
      <color theme="1"/>
      <name val="Calibri"/>
      <family val="2"/>
      <scheme val="minor"/>
    </font>
    <font>
      <b/>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bgColor indexed="64"/>
      </patternFill>
    </fill>
    <fill>
      <patternFill patternType="solid">
        <fgColor theme="2" tint="-9.9978637043366805E-2"/>
        <bgColor indexed="64"/>
      </patternFill>
    </fill>
    <fill>
      <patternFill patternType="solid">
        <fgColor theme="7" tint="0.39997558519241921"/>
        <bgColor rgb="FF000000"/>
      </patternFill>
    </fill>
    <fill>
      <patternFill patternType="solid">
        <fgColor theme="8" tint="-0.499984740745262"/>
        <bgColor indexed="64"/>
      </patternFill>
    </fill>
  </fills>
  <borders count="44">
    <border>
      <left/>
      <right/>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auto="1"/>
      </bottom>
      <diagonal/>
    </border>
    <border>
      <left/>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8" fillId="0" borderId="0"/>
    <xf numFmtId="0" fontId="47" fillId="0" borderId="0" applyNumberFormat="0" applyFill="0" applyBorder="0" applyAlignment="0" applyProtection="0"/>
  </cellStyleXfs>
  <cellXfs count="767">
    <xf numFmtId="0" fontId="0" fillId="0" borderId="0" xfId="0"/>
    <xf numFmtId="0" fontId="0" fillId="0" borderId="0" xfId="0" applyFont="1"/>
    <xf numFmtId="0" fontId="6" fillId="0" borderId="0" xfId="0" applyFont="1"/>
    <xf numFmtId="0" fontId="0" fillId="0" borderId="0" xfId="0" applyAlignment="1">
      <alignment horizontal="center"/>
    </xf>
    <xf numFmtId="0" fontId="6" fillId="0" borderId="0" xfId="0" applyFont="1" applyAlignment="1">
      <alignment horizontal="left" vertical="top" wrapText="1"/>
    </xf>
    <xf numFmtId="0" fontId="10" fillId="0" borderId="0" xfId="0" applyFont="1"/>
    <xf numFmtId="0" fontId="6" fillId="0" borderId="0" xfId="0" applyFont="1" applyAlignment="1">
      <alignment vertical="center"/>
    </xf>
    <xf numFmtId="0" fontId="6" fillId="0" borderId="0" xfId="0" applyFont="1" applyAlignment="1">
      <alignment horizontal="left" vertical="center" indent="5"/>
    </xf>
    <xf numFmtId="0" fontId="7" fillId="0" borderId="0" xfId="0" applyFont="1" applyAlignment="1">
      <alignment horizontal="left" vertical="center"/>
    </xf>
    <xf numFmtId="0" fontId="0" fillId="0" borderId="0" xfId="0" applyBorder="1"/>
    <xf numFmtId="0" fontId="0" fillId="2" borderId="3" xfId="0" applyFill="1" applyBorder="1"/>
    <xf numFmtId="0" fontId="0" fillId="0" borderId="0" xfId="0" applyFill="1" applyBorder="1"/>
    <xf numFmtId="0" fontId="18" fillId="0" borderId="0" xfId="0" applyFont="1" applyAlignment="1">
      <alignment horizontal="left" vertical="center"/>
    </xf>
    <xf numFmtId="0" fontId="7" fillId="0" borderId="0" xfId="0" applyFont="1" applyAlignment="1">
      <alignment horizontal="left" vertical="top"/>
    </xf>
    <xf numFmtId="0" fontId="0" fillId="0" borderId="0" xfId="0" applyFont="1" applyBorder="1"/>
    <xf numFmtId="0" fontId="16" fillId="0" borderId="0" xfId="0" applyFont="1" applyBorder="1" applyAlignment="1">
      <alignment horizontal="left" vertical="center"/>
    </xf>
    <xf numFmtId="0" fontId="20" fillId="0" borderId="0" xfId="0" applyFont="1" applyBorder="1" applyAlignment="1">
      <alignment horizontal="center"/>
    </xf>
    <xf numFmtId="0" fontId="0" fillId="0" borderId="0" xfId="0" applyFont="1" applyFill="1" applyBorder="1" applyAlignment="1">
      <alignment horizontal="center"/>
    </xf>
    <xf numFmtId="0" fontId="0" fillId="0" borderId="0" xfId="0" applyFill="1"/>
    <xf numFmtId="0" fontId="0" fillId="4" borderId="3" xfId="0" applyFont="1" applyFill="1" applyBorder="1" applyAlignment="1">
      <alignment horizontal="center"/>
    </xf>
    <xf numFmtId="0" fontId="7" fillId="0" borderId="0" xfId="0" applyFont="1" applyAlignment="1">
      <alignment horizontal="center"/>
    </xf>
    <xf numFmtId="0" fontId="0" fillId="0" borderId="0" xfId="0" applyBorder="1" applyAlignment="1">
      <alignment horizontal="center"/>
    </xf>
    <xf numFmtId="0" fontId="6" fillId="0" borderId="0" xfId="0" applyFont="1" applyFill="1" applyAlignment="1">
      <alignment vertical="center"/>
    </xf>
    <xf numFmtId="0" fontId="6" fillId="0" borderId="0" xfId="0" applyFont="1" applyFill="1" applyAlignment="1">
      <alignment horizontal="left" vertical="top" wrapText="1"/>
    </xf>
    <xf numFmtId="0" fontId="21" fillId="5" borderId="0" xfId="0" applyFont="1" applyFill="1"/>
    <xf numFmtId="0" fontId="22" fillId="5" borderId="0" xfId="0" applyFont="1" applyFill="1" applyBorder="1" applyAlignment="1">
      <alignment vertical="center"/>
    </xf>
    <xf numFmtId="0" fontId="7" fillId="5" borderId="0" xfId="0" applyFont="1" applyFill="1" applyBorder="1" applyAlignment="1"/>
    <xf numFmtId="0" fontId="2" fillId="5" borderId="0" xfId="0" applyFont="1" applyFill="1" applyBorder="1" applyAlignment="1"/>
    <xf numFmtId="0" fontId="21" fillId="5" borderId="0" xfId="0" applyFont="1" applyFill="1" applyAlignment="1">
      <alignment vertical="center"/>
    </xf>
    <xf numFmtId="0" fontId="22" fillId="5" borderId="0" xfId="0" applyFont="1" applyFill="1" applyBorder="1" applyAlignment="1">
      <alignment vertical="center" wrapText="1"/>
    </xf>
    <xf numFmtId="0" fontId="21" fillId="5" borderId="0" xfId="0" applyFont="1" applyFill="1" applyBorder="1" applyAlignment="1">
      <alignment horizontal="right" vertical="center" wrapText="1"/>
    </xf>
    <xf numFmtId="165" fontId="21" fillId="5" borderId="0" xfId="1" applyNumberFormat="1" applyFont="1" applyFill="1" applyBorder="1" applyAlignment="1" applyProtection="1">
      <alignment horizontal="left" vertical="center" wrapText="1"/>
      <protection locked="0" hidden="1"/>
    </xf>
    <xf numFmtId="0" fontId="21" fillId="5" borderId="0" xfId="0" applyFont="1" applyFill="1" applyBorder="1" applyAlignment="1">
      <alignment vertical="center"/>
    </xf>
    <xf numFmtId="0" fontId="21" fillId="5" borderId="0" xfId="0" applyFont="1" applyFill="1" applyBorder="1"/>
    <xf numFmtId="44" fontId="22" fillId="5" borderId="0" xfId="0" applyNumberFormat="1" applyFont="1" applyFill="1" applyBorder="1" applyAlignment="1" applyProtection="1">
      <alignment vertical="center" wrapText="1"/>
      <protection hidden="1"/>
    </xf>
    <xf numFmtId="164" fontId="22" fillId="5" borderId="0" xfId="0" applyNumberFormat="1" applyFont="1" applyFill="1" applyBorder="1" applyAlignment="1" applyProtection="1">
      <alignment vertical="center" wrapText="1"/>
      <protection hidden="1"/>
    </xf>
    <xf numFmtId="164" fontId="22" fillId="5" borderId="0" xfId="2" applyNumberFormat="1" applyFont="1" applyFill="1" applyBorder="1" applyAlignment="1" applyProtection="1">
      <alignment vertical="center" wrapText="1"/>
      <protection hidden="1"/>
    </xf>
    <xf numFmtId="0" fontId="23"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1" fillId="5" borderId="0" xfId="0" applyFont="1" applyFill="1" applyBorder="1" applyAlignment="1">
      <alignment vertical="center" wrapText="1"/>
    </xf>
    <xf numFmtId="165" fontId="22" fillId="5" borderId="0" xfId="1" applyNumberFormat="1" applyFont="1" applyFill="1" applyBorder="1" applyAlignment="1">
      <alignment horizontal="center" vertical="center" wrapText="1"/>
    </xf>
    <xf numFmtId="0" fontId="0" fillId="0" borderId="0" xfId="0" applyAlignment="1">
      <alignment wrapText="1"/>
    </xf>
    <xf numFmtId="0" fontId="21" fillId="0" borderId="0" xfId="0" applyFont="1" applyFill="1" applyBorder="1" applyAlignment="1" applyProtection="1">
      <alignment horizontal="right" wrapText="1"/>
      <protection locked="0" hidden="1"/>
    </xf>
    <xf numFmtId="0" fontId="21" fillId="0" borderId="0" xfId="0" applyFont="1" applyFill="1" applyBorder="1" applyAlignment="1" applyProtection="1">
      <alignment wrapText="1"/>
      <protection locked="0" hidden="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0" fillId="0" borderId="0" xfId="0" applyFont="1" applyAlignment="1">
      <alignment horizontal="center"/>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0" fontId="23" fillId="5" borderId="0" xfId="0" applyFont="1" applyFill="1" applyBorder="1" applyAlignment="1">
      <alignment vertical="center"/>
    </xf>
    <xf numFmtId="0" fontId="2" fillId="0" borderId="0" xfId="0" applyFont="1" applyBorder="1"/>
    <xf numFmtId="0" fontId="0" fillId="2" borderId="3" xfId="0" applyFont="1" applyFill="1" applyBorder="1" applyAlignment="1">
      <alignment horizontal="center"/>
    </xf>
    <xf numFmtId="0" fontId="0" fillId="6" borderId="3" xfId="0" applyFont="1" applyFill="1" applyBorder="1" applyAlignment="1">
      <alignment horizontal="center"/>
    </xf>
    <xf numFmtId="14" fontId="0" fillId="2" borderId="3" xfId="0" applyNumberFormat="1" applyFont="1" applyFill="1" applyBorder="1" applyAlignment="1">
      <alignment horizontal="center"/>
    </xf>
    <xf numFmtId="0" fontId="2" fillId="0" borderId="0" xfId="0" applyFont="1"/>
    <xf numFmtId="0" fontId="2" fillId="0" borderId="3" xfId="0" applyFont="1" applyBorder="1" applyAlignment="1">
      <alignment horizontal="center" vertical="center"/>
    </xf>
    <xf numFmtId="0" fontId="0" fillId="3" borderId="3" xfId="0" applyFill="1" applyBorder="1"/>
    <xf numFmtId="0" fontId="0" fillId="0" borderId="0" xfId="0" applyAlignment="1">
      <alignment horizontal="right"/>
    </xf>
    <xf numFmtId="0" fontId="7" fillId="0" borderId="0" xfId="0" applyFont="1"/>
    <xf numFmtId="0" fontId="2" fillId="0" borderId="3" xfId="0" applyFont="1" applyBorder="1"/>
    <xf numFmtId="0" fontId="0" fillId="0" borderId="3" xfId="0" applyBorder="1"/>
    <xf numFmtId="0" fontId="0" fillId="0" borderId="3" xfId="0" applyFill="1" applyBorder="1"/>
    <xf numFmtId="0" fontId="2" fillId="0" borderId="3" xfId="0" applyFont="1" applyBorder="1" applyAlignment="1">
      <alignment horizontal="center" vertical="center" wrapText="1"/>
    </xf>
    <xf numFmtId="164" fontId="0" fillId="2" borderId="3" xfId="2" applyNumberFormat="1" applyFont="1" applyFill="1" applyBorder="1"/>
    <xf numFmtId="165" fontId="0" fillId="4" borderId="3" xfId="1" applyNumberFormat="1" applyFont="1" applyFill="1" applyBorder="1"/>
    <xf numFmtId="0" fontId="27" fillId="0" borderId="0" xfId="0" applyFont="1"/>
    <xf numFmtId="0" fontId="6" fillId="2" borderId="28" xfId="0" applyFont="1" applyFill="1" applyBorder="1"/>
    <xf numFmtId="165" fontId="0" fillId="2" borderId="3" xfId="1" applyNumberFormat="1" applyFont="1" applyFill="1" applyBorder="1"/>
    <xf numFmtId="0" fontId="0" fillId="0" borderId="0" xfId="0" applyFont="1" applyAlignment="1">
      <alignment vertical="center"/>
    </xf>
    <xf numFmtId="165" fontId="0" fillId="4" borderId="3" xfId="1" applyNumberFormat="1" applyFont="1" applyFill="1" applyBorder="1" applyProtection="1">
      <protection locked="0"/>
    </xf>
    <xf numFmtId="0" fontId="0" fillId="8" borderId="3" xfId="0" applyFill="1" applyBorder="1"/>
    <xf numFmtId="9" fontId="0" fillId="2" borderId="3" xfId="3" applyFont="1" applyFill="1" applyBorder="1"/>
    <xf numFmtId="0" fontId="0" fillId="0" borderId="3" xfId="0" applyFont="1" applyBorder="1"/>
    <xf numFmtId="0" fontId="0" fillId="0" borderId="0" xfId="0" applyFont="1" applyFill="1" applyBorder="1" applyAlignment="1" applyProtection="1">
      <alignment horizontal="left" vertical="center" wrapText="1"/>
      <protection locked="0" hidden="1"/>
    </xf>
    <xf numFmtId="0" fontId="0" fillId="0" borderId="0" xfId="0" applyFont="1" applyFill="1" applyBorder="1" applyAlignment="1" applyProtection="1">
      <alignment vertical="center" wrapText="1"/>
      <protection locked="0" hidden="1"/>
    </xf>
    <xf numFmtId="0" fontId="0" fillId="8" borderId="15" xfId="0" applyFont="1" applyFill="1" applyBorder="1" applyAlignment="1" applyProtection="1">
      <alignment vertical="center" wrapText="1"/>
      <protection locked="0" hidden="1"/>
    </xf>
    <xf numFmtId="0" fontId="0" fillId="8" borderId="3" xfId="0" applyFont="1" applyFill="1" applyBorder="1" applyAlignment="1" applyProtection="1">
      <alignment vertical="center" wrapText="1"/>
      <protection locked="0" hidden="1"/>
    </xf>
    <xf numFmtId="9" fontId="0" fillId="4" borderId="3" xfId="3" applyFont="1" applyFill="1" applyBorder="1" applyProtection="1">
      <protection locked="0"/>
    </xf>
    <xf numFmtId="0" fontId="0" fillId="0" borderId="0" xfId="0" applyBorder="1" applyProtection="1">
      <protection locked="0"/>
    </xf>
    <xf numFmtId="0" fontId="0" fillId="0" borderId="3" xfId="0" applyBorder="1" applyAlignment="1">
      <alignment horizontal="right"/>
    </xf>
    <xf numFmtId="165" fontId="0" fillId="0" borderId="0" xfId="1" applyNumberFormat="1" applyFont="1"/>
    <xf numFmtId="0" fontId="2" fillId="0" borderId="0" xfId="0" applyFont="1" applyAlignment="1">
      <alignment wrapText="1"/>
    </xf>
    <xf numFmtId="165" fontId="2" fillId="0" borderId="0" xfId="1" applyNumberFormat="1" applyFont="1"/>
    <xf numFmtId="0" fontId="2" fillId="0" borderId="3" xfId="0" applyFont="1" applyBorder="1" applyAlignment="1">
      <alignment wrapText="1"/>
    </xf>
    <xf numFmtId="164" fontId="0" fillId="5" borderId="0" xfId="0" applyNumberFormat="1" applyFill="1" applyBorder="1"/>
    <xf numFmtId="164" fontId="0" fillId="0" borderId="0" xfId="0" applyNumberFormat="1"/>
    <xf numFmtId="165" fontId="0" fillId="0" borderId="0" xfId="0" applyNumberFormat="1"/>
    <xf numFmtId="0" fontId="2" fillId="0" borderId="3" xfId="0" applyFont="1" applyBorder="1" applyAlignment="1">
      <alignment horizontal="center" wrapText="1"/>
    </xf>
    <xf numFmtId="0" fontId="2" fillId="0" borderId="5" xfId="0" applyFont="1" applyBorder="1" applyAlignment="1">
      <alignment horizontal="center"/>
    </xf>
    <xf numFmtId="0" fontId="28" fillId="0" borderId="0" xfId="0" applyFont="1" applyBorder="1" applyAlignment="1">
      <alignment horizontal="center"/>
    </xf>
    <xf numFmtId="10" fontId="0" fillId="2" borderId="3" xfId="3" applyNumberFormat="1" applyFont="1" applyFill="1" applyBorder="1"/>
    <xf numFmtId="164" fontId="0" fillId="8" borderId="3" xfId="2" applyNumberFormat="1" applyFont="1" applyFill="1" applyBorder="1"/>
    <xf numFmtId="164" fontId="0" fillId="4" borderId="3" xfId="2" applyNumberFormat="1" applyFont="1" applyFill="1" applyBorder="1"/>
    <xf numFmtId="164" fontId="0" fillId="4" borderId="3" xfId="0" applyNumberFormat="1" applyFill="1" applyBorder="1"/>
    <xf numFmtId="0" fontId="0" fillId="11" borderId="0" xfId="0" applyFill="1"/>
    <xf numFmtId="0" fontId="0" fillId="11" borderId="3" xfId="0" applyFill="1" applyBorder="1"/>
    <xf numFmtId="0" fontId="2" fillId="0" borderId="3" xfId="0" applyFont="1" applyBorder="1" applyAlignment="1">
      <alignment horizontal="center"/>
    </xf>
    <xf numFmtId="165" fontId="2" fillId="4" borderId="3" xfId="1" applyNumberFormat="1" applyFont="1" applyFill="1" applyBorder="1"/>
    <xf numFmtId="165" fontId="2" fillId="4" borderId="3" xfId="1" applyNumberFormat="1" applyFont="1" applyFill="1" applyBorder="1" applyProtection="1">
      <protection locked="0"/>
    </xf>
    <xf numFmtId="9" fontId="1" fillId="4" borderId="3" xfId="3" applyFont="1" applyFill="1" applyBorder="1" applyAlignment="1" applyProtection="1">
      <protection locked="0"/>
    </xf>
    <xf numFmtId="0" fontId="2" fillId="0" borderId="15" xfId="0" applyFont="1" applyBorder="1" applyAlignment="1">
      <alignment wrapText="1"/>
    </xf>
    <xf numFmtId="0" fontId="2" fillId="0" borderId="15" xfId="0" applyFont="1" applyBorder="1" applyAlignment="1">
      <alignment horizontal="center" wrapText="1"/>
    </xf>
    <xf numFmtId="0" fontId="2" fillId="10" borderId="3" xfId="0" applyFont="1" applyFill="1" applyBorder="1"/>
    <xf numFmtId="0" fontId="26" fillId="0" borderId="0" xfId="0" applyFont="1" applyFill="1" applyBorder="1" applyAlignment="1">
      <alignment horizontal="center" vertical="center"/>
    </xf>
    <xf numFmtId="0" fontId="28" fillId="0" borderId="0" xfId="0" applyFont="1" applyFill="1" applyBorder="1" applyAlignment="1">
      <alignment horizontal="center"/>
    </xf>
    <xf numFmtId="0" fontId="21" fillId="0" borderId="0" xfId="0" applyFont="1" applyFill="1" applyBorder="1"/>
    <xf numFmtId="0" fontId="0" fillId="0" borderId="35" xfId="0" applyBorder="1" applyAlignment="1">
      <alignment vertical="center"/>
    </xf>
    <xf numFmtId="0" fontId="0" fillId="0" borderId="3" xfId="0"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top" wrapText="1"/>
    </xf>
    <xf numFmtId="0" fontId="28" fillId="0" borderId="6" xfId="0" applyFont="1" applyFill="1" applyBorder="1" applyAlignment="1">
      <alignment horizontal="center"/>
    </xf>
    <xf numFmtId="164" fontId="0" fillId="2" borderId="3" xfId="0" applyNumberFormat="1" applyFill="1" applyBorder="1"/>
    <xf numFmtId="0" fontId="0" fillId="2" borderId="35" xfId="0" applyFill="1" applyBorder="1"/>
    <xf numFmtId="165" fontId="0" fillId="4" borderId="35" xfId="1" applyNumberFormat="1" applyFont="1" applyFill="1" applyBorder="1"/>
    <xf numFmtId="0" fontId="2" fillId="10" borderId="3" xfId="0" applyFont="1" applyFill="1" applyBorder="1" applyAlignment="1">
      <alignment horizontal="right"/>
    </xf>
    <xf numFmtId="0" fontId="2" fillId="10" borderId="35" xfId="0" applyFont="1" applyFill="1" applyBorder="1" applyAlignment="1">
      <alignment horizontal="right"/>
    </xf>
    <xf numFmtId="0" fontId="2" fillId="0" borderId="35" xfId="0" applyFont="1" applyBorder="1" applyAlignment="1">
      <alignment wrapText="1"/>
    </xf>
    <xf numFmtId="0" fontId="2" fillId="2" borderId="35" xfId="0" applyFont="1" applyFill="1" applyBorder="1" applyAlignment="1">
      <alignment wrapText="1"/>
    </xf>
    <xf numFmtId="0" fontId="2" fillId="0" borderId="35" xfId="0" applyFont="1" applyBorder="1" applyAlignment="1">
      <alignment horizontal="center"/>
    </xf>
    <xf numFmtId="0" fontId="2" fillId="2" borderId="35" xfId="0" applyFont="1" applyFill="1" applyBorder="1"/>
    <xf numFmtId="164" fontId="0" fillId="2" borderId="35" xfId="2" applyNumberFormat="1" applyFont="1" applyFill="1" applyBorder="1"/>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29" fillId="0" borderId="13" xfId="0" applyFont="1" applyFill="1" applyBorder="1" applyAlignment="1">
      <alignment horizontal="left"/>
    </xf>
    <xf numFmtId="0" fontId="29" fillId="0" borderId="0" xfId="0" applyFont="1" applyFill="1" applyBorder="1" applyAlignment="1">
      <alignment horizontal="left"/>
    </xf>
    <xf numFmtId="0" fontId="28" fillId="0" borderId="0" xfId="0" applyFont="1" applyFill="1" applyBorder="1" applyAlignment="1"/>
    <xf numFmtId="165" fontId="2" fillId="4" borderId="7" xfId="0" applyNumberFormat="1" applyFont="1" applyFill="1" applyBorder="1" applyAlignment="1"/>
    <xf numFmtId="0" fontId="2" fillId="10" borderId="35" xfId="0" applyFont="1" applyFill="1" applyBorder="1" applyAlignment="1"/>
    <xf numFmtId="165" fontId="2" fillId="4" borderId="35" xfId="1" applyNumberFormat="1" applyFont="1" applyFill="1" applyBorder="1"/>
    <xf numFmtId="0" fontId="25" fillId="0" borderId="0" xfId="0" applyFont="1" applyFill="1" applyBorder="1" applyAlignment="1">
      <alignment horizontal="center" vertical="center"/>
    </xf>
    <xf numFmtId="0" fontId="45" fillId="0" borderId="0" xfId="0" applyFont="1" applyAlignment="1">
      <alignment horizontal="left" vertical="center" indent="5"/>
    </xf>
    <xf numFmtId="0" fontId="46" fillId="0" borderId="0" xfId="0" applyFont="1" applyAlignment="1">
      <alignment horizontal="left" vertical="center" indent="5"/>
    </xf>
    <xf numFmtId="0" fontId="2" fillId="0" borderId="3" xfId="0" applyFont="1" applyFill="1" applyBorder="1"/>
    <xf numFmtId="0" fontId="0" fillId="0" borderId="3" xfId="0" applyFont="1" applyFill="1" applyBorder="1"/>
    <xf numFmtId="165" fontId="34" fillId="13" borderId="3" xfId="1" applyNumberFormat="1" applyFont="1" applyFill="1" applyBorder="1"/>
    <xf numFmtId="0" fontId="2" fillId="0" borderId="0" xfId="0" applyFont="1" applyFill="1"/>
    <xf numFmtId="0" fontId="12" fillId="12" borderId="0" xfId="0" applyFont="1" applyFill="1"/>
    <xf numFmtId="0" fontId="16" fillId="0" borderId="0" xfId="0" applyFont="1" applyFill="1" applyBorder="1" applyAlignment="1">
      <alignment horizontal="center" vertical="center"/>
    </xf>
    <xf numFmtId="0" fontId="21" fillId="0" borderId="0" xfId="0" applyFont="1" applyFill="1"/>
    <xf numFmtId="0" fontId="16" fillId="0" borderId="2" xfId="0" applyFont="1" applyFill="1" applyBorder="1" applyAlignment="1">
      <alignment horizontal="center" vertical="center"/>
    </xf>
    <xf numFmtId="0" fontId="42" fillId="0" borderId="0" xfId="0" applyFont="1" applyFill="1" applyBorder="1" applyAlignment="1">
      <alignment vertical="center"/>
    </xf>
    <xf numFmtId="0" fontId="0" fillId="2" borderId="39" xfId="0" applyFill="1" applyBorder="1"/>
    <xf numFmtId="164" fontId="0" fillId="2" borderId="39" xfId="2" applyNumberFormat="1" applyFont="1" applyFill="1" applyBorder="1"/>
    <xf numFmtId="0" fontId="26" fillId="0" borderId="6" xfId="0" applyFont="1" applyFill="1" applyBorder="1" applyAlignment="1">
      <alignment horizontal="center" vertical="center"/>
    </xf>
    <xf numFmtId="0" fontId="28" fillId="0" borderId="2" xfId="0" applyFont="1" applyFill="1" applyBorder="1" applyAlignment="1">
      <alignment horizontal="center"/>
    </xf>
    <xf numFmtId="0" fontId="0" fillId="8" borderId="39" xfId="0" applyFont="1" applyFill="1" applyBorder="1" applyAlignment="1" applyProtection="1">
      <alignment vertical="center" wrapText="1"/>
      <protection locked="0" hidden="1"/>
    </xf>
    <xf numFmtId="0" fontId="6" fillId="2" borderId="39" xfId="0" applyFont="1" applyFill="1" applyBorder="1" applyAlignment="1">
      <alignment horizontal="left" vertical="center" indent="5"/>
    </xf>
    <xf numFmtId="0" fontId="0" fillId="0" borderId="0" xfId="0" applyProtection="1">
      <protection locked="0"/>
    </xf>
    <xf numFmtId="0" fontId="16" fillId="0" borderId="0" xfId="0" applyFont="1" applyBorder="1" applyAlignment="1" applyProtection="1">
      <alignment horizontal="left" vertical="center"/>
      <protection locked="0"/>
    </xf>
    <xf numFmtId="0" fontId="20" fillId="0" borderId="0" xfId="0" applyFont="1" applyBorder="1" applyAlignment="1" applyProtection="1">
      <alignment horizontal="center"/>
      <protection locked="0"/>
    </xf>
    <xf numFmtId="0" fontId="3" fillId="0" borderId="0" xfId="0" applyFont="1" applyAlignment="1" applyProtection="1">
      <alignment horizontal="left" vertical="center" indent="5"/>
      <protection locked="0"/>
    </xf>
    <xf numFmtId="0" fontId="48" fillId="0" borderId="0" xfId="0" applyFont="1" applyFill="1" applyBorder="1" applyProtection="1">
      <protection locked="0"/>
    </xf>
    <xf numFmtId="0" fontId="48" fillId="0" borderId="0" xfId="0" applyFont="1" applyAlignment="1" applyProtection="1">
      <alignment vertical="center"/>
      <protection locked="0"/>
    </xf>
    <xf numFmtId="0" fontId="0" fillId="0" borderId="0" xfId="0" applyFont="1" applyFill="1" applyBorder="1" applyProtection="1">
      <protection locked="0"/>
    </xf>
    <xf numFmtId="0" fontId="0" fillId="0" borderId="0" xfId="0" applyFont="1" applyProtection="1">
      <protection locked="0"/>
    </xf>
    <xf numFmtId="0" fontId="7" fillId="0" borderId="0" xfId="0" applyFont="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0" fillId="0" borderId="0" xfId="0" applyFill="1" applyBorder="1" applyProtection="1">
      <protection locked="0"/>
    </xf>
    <xf numFmtId="0" fontId="29" fillId="0" borderId="0" xfId="0" applyFont="1" applyFill="1" applyBorder="1" applyProtection="1">
      <protection locked="0"/>
    </xf>
    <xf numFmtId="0" fontId="6" fillId="0" borderId="0" xfId="0" applyFont="1" applyAlignment="1" applyProtection="1">
      <alignment horizontal="left" vertical="center"/>
      <protection locked="0"/>
    </xf>
    <xf numFmtId="0" fontId="0" fillId="0" borderId="0" xfId="0" applyFont="1" applyFill="1" applyBorder="1" applyAlignment="1" applyProtection="1">
      <alignment horizontal="left"/>
      <protection locked="0"/>
    </xf>
    <xf numFmtId="0" fontId="6" fillId="0" borderId="0" xfId="0" applyFont="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protection locked="0"/>
    </xf>
    <xf numFmtId="0" fontId="0" fillId="0" borderId="0" xfId="0" applyFill="1" applyBorder="1" applyAlignment="1" applyProtection="1">
      <alignment horizontal="left"/>
      <protection locked="0"/>
    </xf>
    <xf numFmtId="0" fontId="0" fillId="2" borderId="3" xfId="0" applyFont="1" applyFill="1" applyBorder="1" applyProtection="1">
      <protection locked="0"/>
    </xf>
    <xf numFmtId="0" fontId="0" fillId="2" borderId="39" xfId="0" applyFont="1" applyFill="1" applyBorder="1" applyProtection="1">
      <protection locked="0"/>
    </xf>
    <xf numFmtId="0" fontId="0" fillId="0" borderId="0" xfId="0" applyFont="1" applyBorder="1" applyProtection="1">
      <protection locked="0"/>
    </xf>
    <xf numFmtId="0" fontId="6" fillId="0" borderId="0" xfId="0" applyFont="1" applyBorder="1" applyAlignment="1" applyProtection="1">
      <alignment vertical="center"/>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center" indent="10"/>
      <protection locked="0"/>
    </xf>
    <xf numFmtId="0" fontId="6" fillId="2" borderId="3" xfId="0" applyFont="1" applyFill="1" applyBorder="1" applyAlignment="1" applyProtection="1">
      <alignment horizontal="left" vertical="center" indent="10"/>
      <protection locked="0"/>
    </xf>
    <xf numFmtId="0" fontId="7" fillId="10" borderId="8" xfId="0" applyFont="1" applyFill="1" applyBorder="1" applyAlignment="1" applyProtection="1">
      <alignment horizontal="left" vertical="center"/>
      <protection locked="0"/>
    </xf>
    <xf numFmtId="0" fontId="6" fillId="10" borderId="9" xfId="0" applyFont="1" applyFill="1" applyBorder="1" applyAlignment="1" applyProtection="1">
      <alignment horizontal="left" vertical="center" indent="10"/>
      <protection locked="0"/>
    </xf>
    <xf numFmtId="0" fontId="0" fillId="10" borderId="9" xfId="0" applyFont="1" applyFill="1" applyBorder="1" applyProtection="1">
      <protection locked="0"/>
    </xf>
    <xf numFmtId="0" fontId="6" fillId="10" borderId="9" xfId="0" applyFont="1" applyFill="1" applyBorder="1" applyAlignment="1" applyProtection="1">
      <alignment horizontal="center" vertical="center"/>
      <protection locked="0"/>
    </xf>
    <xf numFmtId="0" fontId="6" fillId="10" borderId="10" xfId="0" applyFont="1" applyFill="1" applyBorder="1" applyAlignment="1" applyProtection="1">
      <alignment horizontal="center" vertical="center"/>
      <protection locked="0"/>
    </xf>
    <xf numFmtId="0" fontId="7" fillId="0" borderId="0" xfId="0" applyFont="1" applyAlignment="1" applyProtection="1">
      <alignment horizontal="left" vertical="top"/>
      <protection locked="0"/>
    </xf>
    <xf numFmtId="0" fontId="7" fillId="0" borderId="0" xfId="0" applyFont="1" applyAlignment="1" applyProtection="1">
      <alignment vertical="center"/>
      <protection locked="0"/>
    </xf>
    <xf numFmtId="0" fontId="0" fillId="0" borderId="0" xfId="0" applyFont="1" applyAlignment="1" applyProtection="1">
      <alignment horizontal="right"/>
      <protection locked="0"/>
    </xf>
    <xf numFmtId="0" fontId="7" fillId="0" borderId="3" xfId="0" applyFont="1" applyFill="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6" fillId="8" borderId="3" xfId="0" applyFont="1" applyFill="1" applyBorder="1" applyAlignment="1" applyProtection="1">
      <alignment vertical="top" wrapText="1"/>
      <protection locked="0"/>
    </xf>
    <xf numFmtId="0" fontId="29" fillId="0" borderId="0" xfId="0" applyFont="1" applyProtection="1">
      <protection locked="0"/>
    </xf>
    <xf numFmtId="0" fontId="0" fillId="0" borderId="0" xfId="0" applyFont="1" applyFill="1" applyProtection="1">
      <protection locked="0"/>
    </xf>
    <xf numFmtId="0" fontId="0" fillId="0" borderId="0" xfId="0" quotePrefix="1" applyFont="1" applyFill="1" applyBorder="1" applyProtection="1">
      <protection locked="0"/>
    </xf>
    <xf numFmtId="0" fontId="0" fillId="0" borderId="0" xfId="0" applyFill="1" applyProtection="1">
      <protection locked="0"/>
    </xf>
    <xf numFmtId="0" fontId="0" fillId="0" borderId="0" xfId="0" applyFont="1" applyFill="1" applyBorder="1" applyAlignment="1" applyProtection="1">
      <alignment horizontal="center" vertical="center"/>
      <protection locked="0"/>
    </xf>
    <xf numFmtId="0" fontId="48" fillId="0" borderId="0" xfId="0" applyFont="1" applyProtection="1">
      <protection locked="0"/>
    </xf>
    <xf numFmtId="0" fontId="7" fillId="0" borderId="3" xfId="0" applyFont="1" applyFill="1" applyBorder="1" applyAlignment="1" applyProtection="1">
      <alignment horizontal="center"/>
      <protection locked="0"/>
    </xf>
    <xf numFmtId="0" fontId="0" fillId="2" borderId="5"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7" fillId="0" borderId="3" xfId="0" applyFont="1" applyBorder="1" applyAlignment="1" applyProtection="1">
      <alignment horizontal="left" vertical="center"/>
      <protection locked="0"/>
    </xf>
    <xf numFmtId="0" fontId="2" fillId="0" borderId="3"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0" fillId="0" borderId="0" xfId="0"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2" borderId="35" xfId="0" applyFont="1" applyFill="1" applyBorder="1" applyAlignment="1" applyProtection="1">
      <alignment horizontal="center"/>
      <protection locked="0"/>
    </xf>
    <xf numFmtId="0" fontId="26" fillId="0" borderId="0" xfId="0" applyFont="1" applyFill="1" applyBorder="1" applyAlignment="1" applyProtection="1">
      <alignment vertical="center"/>
      <protection locked="0"/>
    </xf>
    <xf numFmtId="0" fontId="28" fillId="0" borderId="0" xfId="0" applyFont="1" applyBorder="1" applyAlignment="1" applyProtection="1">
      <protection locked="0"/>
    </xf>
    <xf numFmtId="0" fontId="21" fillId="5" borderId="0" xfId="0" applyFont="1" applyFill="1" applyProtection="1">
      <protection locked="0"/>
    </xf>
    <xf numFmtId="0" fontId="16" fillId="0" borderId="0"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28" fillId="0" borderId="2"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1" fillId="5" borderId="0" xfId="0" applyFont="1" applyFill="1" applyBorder="1" applyProtection="1">
      <protection locked="0"/>
    </xf>
    <xf numFmtId="0" fontId="42" fillId="0" borderId="0" xfId="0" applyFont="1" applyFill="1" applyBorder="1" applyAlignment="1" applyProtection="1">
      <alignment vertical="center"/>
      <protection locked="0"/>
    </xf>
    <xf numFmtId="0" fontId="31" fillId="10" borderId="5" xfId="0" applyFont="1" applyFill="1" applyBorder="1" applyAlignment="1" applyProtection="1">
      <alignment vertical="center"/>
      <protection locked="0"/>
    </xf>
    <xf numFmtId="0" fontId="31" fillId="10" borderId="6" xfId="0" applyFont="1" applyFill="1" applyBorder="1" applyAlignment="1" applyProtection="1">
      <alignment vertical="center"/>
      <protection locked="0"/>
    </xf>
    <xf numFmtId="0" fontId="31" fillId="10" borderId="6" xfId="0" applyFont="1" applyFill="1" applyBorder="1" applyAlignment="1" applyProtection="1">
      <alignment horizontal="center" vertical="center"/>
      <protection locked="0"/>
    </xf>
    <xf numFmtId="0" fontId="31" fillId="10" borderId="7" xfId="0" applyFont="1" applyFill="1" applyBorder="1" applyAlignment="1" applyProtection="1">
      <alignment horizontal="center" vertical="center"/>
      <protection locked="0"/>
    </xf>
    <xf numFmtId="0" fontId="31" fillId="10" borderId="31" xfId="0" applyFont="1" applyFill="1" applyBorder="1" applyAlignment="1" applyProtection="1">
      <alignment horizontal="center" vertical="center"/>
      <protection locked="0"/>
    </xf>
    <xf numFmtId="0" fontId="31" fillId="10" borderId="32" xfId="0" applyFont="1" applyFill="1" applyBorder="1" applyAlignment="1" applyProtection="1">
      <alignment horizontal="center" vertical="center"/>
      <protection locked="0"/>
    </xf>
    <xf numFmtId="0" fontId="31" fillId="10" borderId="33" xfId="0" applyFont="1" applyFill="1" applyBorder="1" applyAlignment="1" applyProtection="1">
      <alignment horizontal="center" vertical="center"/>
      <protection locked="0"/>
    </xf>
    <xf numFmtId="0" fontId="1" fillId="0" borderId="0" xfId="0" applyFont="1" applyProtection="1">
      <protection locked="0"/>
    </xf>
    <xf numFmtId="0" fontId="31" fillId="0" borderId="34" xfId="0" applyFont="1" applyBorder="1" applyProtection="1">
      <protection locked="0"/>
    </xf>
    <xf numFmtId="9" fontId="12" fillId="0" borderId="3" xfId="0" applyNumberFormat="1" applyFont="1" applyBorder="1" applyProtection="1">
      <protection locked="0"/>
    </xf>
    <xf numFmtId="166" fontId="37" fillId="2" borderId="3" xfId="0" applyNumberFormat="1" applyFont="1" applyFill="1" applyBorder="1" applyProtection="1">
      <protection locked="0"/>
    </xf>
    <xf numFmtId="3" fontId="12" fillId="4" borderId="3" xfId="0" applyNumberFormat="1" applyFont="1" applyFill="1" applyBorder="1" applyAlignment="1" applyProtection="1">
      <alignment horizontal="right"/>
      <protection locked="0"/>
    </xf>
    <xf numFmtId="0" fontId="31" fillId="0" borderId="0" xfId="0" applyFont="1" applyBorder="1" applyProtection="1">
      <protection locked="0"/>
    </xf>
    <xf numFmtId="49" fontId="12" fillId="0" borderId="3" xfId="0" applyNumberFormat="1" applyFont="1" applyBorder="1" applyAlignment="1" applyProtection="1">
      <alignment wrapText="1"/>
      <protection locked="0"/>
    </xf>
    <xf numFmtId="3" fontId="12" fillId="2" borderId="3" xfId="0" applyNumberFormat="1" applyFont="1" applyFill="1" applyBorder="1" applyAlignment="1" applyProtection="1">
      <alignment horizontal="right"/>
      <protection locked="0"/>
    </xf>
    <xf numFmtId="0" fontId="31" fillId="0" borderId="3" xfId="0" applyFont="1" applyBorder="1" applyProtection="1">
      <protection locked="0"/>
    </xf>
    <xf numFmtId="166" fontId="37" fillId="0" borderId="3" xfId="0" applyNumberFormat="1" applyFont="1" applyBorder="1" applyProtection="1">
      <protection locked="0"/>
    </xf>
    <xf numFmtId="3" fontId="31" fillId="4" borderId="3" xfId="0" applyNumberFormat="1" applyFont="1" applyFill="1" applyBorder="1" applyAlignment="1" applyProtection="1">
      <alignment horizontal="right"/>
      <protection locked="0"/>
    </xf>
    <xf numFmtId="166" fontId="37" fillId="0" borderId="0" xfId="0" applyNumberFormat="1" applyFont="1" applyBorder="1" applyProtection="1">
      <protection locked="0"/>
    </xf>
    <xf numFmtId="3" fontId="31" fillId="0" borderId="0" xfId="0" applyNumberFormat="1" applyFont="1" applyBorder="1" applyProtection="1">
      <protection locked="0"/>
    </xf>
    <xf numFmtId="0" fontId="1" fillId="0" borderId="0" xfId="0" applyFont="1" applyBorder="1" applyProtection="1">
      <protection locked="0"/>
    </xf>
    <xf numFmtId="0" fontId="12" fillId="0" borderId="3" xfId="0" applyFont="1" applyBorder="1" applyProtection="1">
      <protection locked="0"/>
    </xf>
    <xf numFmtId="166" fontId="37" fillId="4" borderId="3" xfId="0" applyNumberFormat="1" applyFont="1" applyFill="1" applyBorder="1" applyProtection="1">
      <protection locked="0"/>
    </xf>
    <xf numFmtId="3" fontId="12" fillId="4" borderId="3" xfId="0" applyNumberFormat="1" applyFont="1" applyFill="1" applyBorder="1" applyProtection="1">
      <protection locked="0"/>
    </xf>
    <xf numFmtId="0" fontId="31" fillId="0" borderId="0" xfId="0" applyFont="1" applyFill="1" applyBorder="1" applyProtection="1">
      <protection locked="0"/>
    </xf>
    <xf numFmtId="3" fontId="12" fillId="2" borderId="3" xfId="0" applyNumberFormat="1" applyFont="1" applyFill="1" applyBorder="1" applyProtection="1">
      <protection locked="0"/>
    </xf>
    <xf numFmtId="3" fontId="31" fillId="4" borderId="3" xfId="0" applyNumberFormat="1" applyFont="1" applyFill="1" applyBorder="1" applyProtection="1">
      <protection locked="0"/>
    </xf>
    <xf numFmtId="3" fontId="31" fillId="0" borderId="0" xfId="0" applyNumberFormat="1" applyFont="1" applyProtection="1">
      <protection locked="0"/>
    </xf>
    <xf numFmtId="0" fontId="12" fillId="0" borderId="0" xfId="0" applyFont="1" applyBorder="1" applyProtection="1">
      <protection locked="0"/>
    </xf>
    <xf numFmtId="3" fontId="12" fillId="0" borderId="0" xfId="0" applyNumberFormat="1" applyFont="1" applyBorder="1" applyProtection="1">
      <protection locked="0"/>
    </xf>
    <xf numFmtId="3" fontId="12" fillId="0" borderId="0" xfId="0" applyNumberFormat="1" applyFont="1" applyProtection="1">
      <protection locked="0"/>
    </xf>
    <xf numFmtId="4" fontId="31" fillId="4" borderId="3" xfId="0" applyNumberFormat="1" applyFont="1" applyFill="1" applyBorder="1" applyProtection="1">
      <protection locked="0"/>
    </xf>
    <xf numFmtId="0" fontId="39" fillId="0" borderId="0" xfId="4" applyFont="1" applyBorder="1" applyProtection="1">
      <protection locked="0"/>
    </xf>
    <xf numFmtId="0" fontId="40" fillId="0" borderId="0" xfId="4" applyFont="1" applyBorder="1" applyProtection="1">
      <protection locked="0"/>
    </xf>
    <xf numFmtId="166" fontId="41" fillId="0" borderId="0" xfId="4" applyNumberFormat="1" applyFont="1" applyBorder="1" applyProtection="1">
      <protection locked="0"/>
    </xf>
    <xf numFmtId="3" fontId="40" fillId="0" borderId="0" xfId="4" applyNumberFormat="1" applyFont="1" applyBorder="1" applyProtection="1">
      <protection locked="0"/>
    </xf>
    <xf numFmtId="3" fontId="40" fillId="0" borderId="0" xfId="4" applyNumberFormat="1" applyFont="1" applyProtection="1">
      <protection locked="0"/>
    </xf>
    <xf numFmtId="0" fontId="28" fillId="0" borderId="35" xfId="0" applyFont="1" applyBorder="1" applyAlignment="1" applyProtection="1">
      <alignment horizontal="center"/>
      <protection locked="0"/>
    </xf>
    <xf numFmtId="0" fontId="20" fillId="0" borderId="0" xfId="0" applyFont="1" applyBorder="1" applyAlignment="1" applyProtection="1">
      <protection locked="0"/>
    </xf>
    <xf numFmtId="0" fontId="23" fillId="5" borderId="0" xfId="0" applyFont="1" applyFill="1" applyBorder="1" applyAlignment="1" applyProtection="1">
      <alignment vertical="center"/>
      <protection locked="0"/>
    </xf>
    <xf numFmtId="0" fontId="22" fillId="5" borderId="0" xfId="0" applyFont="1" applyFill="1" applyBorder="1" applyAlignment="1" applyProtection="1">
      <alignment vertical="center"/>
      <protection locked="0"/>
    </xf>
    <xf numFmtId="0" fontId="2" fillId="5" borderId="0" xfId="0" applyFont="1" applyFill="1" applyBorder="1" applyAlignment="1" applyProtection="1">
      <protection locked="0"/>
    </xf>
    <xf numFmtId="0" fontId="0" fillId="4" borderId="3" xfId="0" applyFill="1" applyBorder="1" applyProtection="1">
      <protection locked="0"/>
    </xf>
    <xf numFmtId="0" fontId="0" fillId="0" borderId="3" xfId="0" applyBorder="1" applyProtection="1">
      <protection locked="0"/>
    </xf>
    <xf numFmtId="0" fontId="2" fillId="0" borderId="0" xfId="0" applyFont="1" applyProtection="1">
      <protection locked="0"/>
    </xf>
    <xf numFmtId="9" fontId="0" fillId="2" borderId="3" xfId="0" applyNumberFormat="1" applyFill="1" applyBorder="1" applyProtection="1">
      <protection locked="0"/>
    </xf>
    <xf numFmtId="0" fontId="0" fillId="2" borderId="3" xfId="0" applyFill="1" applyBorder="1" applyProtection="1">
      <protection locked="0"/>
    </xf>
    <xf numFmtId="0" fontId="0" fillId="11" borderId="3" xfId="0" applyFill="1" applyBorder="1" applyProtection="1">
      <protection locked="0"/>
    </xf>
    <xf numFmtId="165" fontId="0" fillId="2" borderId="3" xfId="1" applyNumberFormat="1" applyFont="1" applyFill="1" applyBorder="1" applyProtection="1">
      <protection locked="0"/>
    </xf>
    <xf numFmtId="0" fontId="0" fillId="0" borderId="3" xfId="0" applyFill="1" applyBorder="1" applyProtection="1">
      <protection locked="0"/>
    </xf>
    <xf numFmtId="0" fontId="0" fillId="5" borderId="3" xfId="0" applyFill="1" applyBorder="1" applyProtection="1">
      <protection locked="0"/>
    </xf>
    <xf numFmtId="165" fontId="0" fillId="0" borderId="0" xfId="0" applyNumberFormat="1" applyProtection="1">
      <protection locked="0"/>
    </xf>
    <xf numFmtId="0" fontId="13" fillId="0" borderId="0" xfId="0" applyFont="1" applyBorder="1" applyProtection="1">
      <protection locked="0"/>
    </xf>
    <xf numFmtId="0" fontId="13" fillId="0" borderId="9" xfId="0" applyFont="1" applyBorder="1" applyProtection="1">
      <protection locked="0"/>
    </xf>
    <xf numFmtId="0" fontId="9" fillId="0" borderId="0" xfId="0" applyFont="1" applyProtection="1">
      <protection locked="0"/>
    </xf>
    <xf numFmtId="0" fontId="10" fillId="0" borderId="0" xfId="0" applyFont="1" applyProtection="1">
      <protection locked="0"/>
    </xf>
    <xf numFmtId="0" fontId="10" fillId="0" borderId="0" xfId="0" applyFont="1" applyAlignment="1" applyProtection="1">
      <alignment horizontal="center" vertical="center"/>
      <protection locked="0"/>
    </xf>
    <xf numFmtId="0" fontId="8" fillId="0" borderId="0" xfId="0" applyFont="1" applyProtection="1">
      <protection locked="0"/>
    </xf>
    <xf numFmtId="0" fontId="0" fillId="0" borderId="0" xfId="0" applyFont="1" applyAlignment="1" applyProtection="1">
      <alignment horizontal="left" vertical="top" wrapText="1"/>
      <protection locked="0"/>
    </xf>
    <xf numFmtId="0" fontId="0" fillId="2" borderId="28" xfId="0" applyFont="1" applyFill="1" applyBorder="1" applyAlignment="1" applyProtection="1">
      <alignment vertical="top" wrapText="1"/>
      <protection locked="0"/>
    </xf>
    <xf numFmtId="0" fontId="0" fillId="4" borderId="28" xfId="0" applyFont="1" applyFill="1" applyBorder="1" applyAlignment="1" applyProtection="1">
      <alignment vertical="top" wrapText="1"/>
      <protection locked="0"/>
    </xf>
    <xf numFmtId="0" fontId="0" fillId="8" borderId="30" xfId="0" applyFont="1" applyFill="1" applyBorder="1" applyAlignment="1" applyProtection="1">
      <alignment vertical="top" wrapText="1"/>
      <protection locked="0"/>
    </xf>
    <xf numFmtId="0" fontId="0" fillId="0" borderId="0" xfId="0" quotePrefix="1" applyProtection="1">
      <protection locked="0"/>
    </xf>
    <xf numFmtId="0" fontId="28" fillId="0" borderId="35" xfId="0" applyFont="1" applyBorder="1" applyAlignment="1" applyProtection="1">
      <protection locked="0"/>
    </xf>
    <xf numFmtId="0" fontId="29" fillId="0" borderId="35" xfId="0" applyFont="1" applyBorder="1" applyProtection="1">
      <protection locked="0"/>
    </xf>
    <xf numFmtId="0" fontId="25" fillId="0" borderId="0" xfId="0" applyFont="1" applyFill="1" applyBorder="1" applyAlignment="1" applyProtection="1">
      <alignment horizontal="center" vertical="center"/>
      <protection locked="0"/>
    </xf>
    <xf numFmtId="0" fontId="0" fillId="0" borderId="0" xfId="0" applyAlignment="1" applyProtection="1">
      <alignment horizontal="left" vertical="center" indent="2"/>
      <protection locked="0"/>
    </xf>
    <xf numFmtId="0" fontId="14" fillId="0" borderId="0" xfId="0" applyFont="1" applyAlignment="1" applyProtection="1">
      <alignment horizontal="left" vertical="center" indent="2"/>
      <protection locked="0"/>
    </xf>
    <xf numFmtId="0" fontId="7" fillId="0" borderId="0" xfId="0" applyFont="1" applyAlignment="1" applyProtection="1">
      <alignment horizontal="left" vertical="center" indent="1"/>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7"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6" fillId="2" borderId="28" xfId="0" applyFont="1" applyFill="1" applyBorder="1" applyProtection="1">
      <protection locked="0"/>
    </xf>
    <xf numFmtId="164" fontId="3" fillId="2" borderId="1" xfId="2" applyNumberFormat="1" applyFont="1" applyFill="1" applyBorder="1" applyAlignment="1" applyProtection="1">
      <alignment vertical="center"/>
      <protection locked="0"/>
    </xf>
    <xf numFmtId="0" fontId="6" fillId="0" borderId="0" xfId="0" applyFont="1" applyBorder="1" applyProtection="1">
      <protection locked="0"/>
    </xf>
    <xf numFmtId="0" fontId="6" fillId="0" borderId="0" xfId="0" applyFont="1" applyBorder="1" applyAlignment="1" applyProtection="1">
      <alignment horizontal="center"/>
      <protection locked="0"/>
    </xf>
    <xf numFmtId="3" fontId="3" fillId="2" borderId="1"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0" fontId="6" fillId="0" borderId="0" xfId="0" applyFont="1" applyAlignment="1" applyProtection="1">
      <alignment horizontal="left" vertical="center" indent="5"/>
      <protection locked="0"/>
    </xf>
    <xf numFmtId="0" fontId="0" fillId="0" borderId="6" xfId="0" applyFont="1" applyBorder="1" applyProtection="1">
      <protection locked="0"/>
    </xf>
    <xf numFmtId="0" fontId="0" fillId="0" borderId="14" xfId="0" applyFont="1" applyBorder="1" applyProtection="1">
      <protection locked="0"/>
    </xf>
    <xf numFmtId="0" fontId="0" fillId="0" borderId="13" xfId="0" applyFont="1" applyBorder="1" applyProtection="1">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vertical="top" wrapText="1"/>
      <protection locked="0"/>
    </xf>
    <xf numFmtId="0" fontId="0" fillId="2" borderId="3" xfId="0" applyFont="1" applyFill="1" applyBorder="1" applyAlignment="1" applyProtection="1">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0" fillId="4" borderId="3" xfId="0" applyFont="1" applyFill="1" applyBorder="1" applyAlignment="1" applyProtection="1">
      <protection locked="0"/>
    </xf>
    <xf numFmtId="0" fontId="0" fillId="0" borderId="0" xfId="0" applyFont="1" applyFill="1" applyBorder="1" applyAlignment="1" applyProtection="1">
      <alignment vertical="top" wrapText="1"/>
      <protection locked="0"/>
    </xf>
    <xf numFmtId="9" fontId="0" fillId="4" borderId="3" xfId="3" applyFont="1" applyFill="1" applyBorder="1" applyAlignment="1" applyProtection="1">
      <alignment horizontal="center"/>
      <protection locked="0"/>
    </xf>
    <xf numFmtId="0" fontId="6" fillId="0" borderId="0" xfId="0" applyFont="1" applyFill="1" applyBorder="1" applyAlignment="1" applyProtection="1">
      <alignment vertical="center"/>
      <protection locked="0"/>
    </xf>
    <xf numFmtId="0" fontId="0"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11" fillId="0" borderId="0" xfId="0" applyFont="1" applyAlignment="1" applyProtection="1">
      <alignment horizontal="center" vertical="center"/>
      <protection locked="0"/>
    </xf>
    <xf numFmtId="0" fontId="30" fillId="0" borderId="0" xfId="0" applyFont="1" applyBorder="1" applyAlignment="1" applyProtection="1">
      <alignment vertical="center"/>
      <protection locked="0"/>
    </xf>
    <xf numFmtId="0" fontId="32" fillId="0" borderId="7" xfId="0" applyFont="1" applyBorder="1" applyAlignment="1" applyProtection="1">
      <protection locked="0"/>
    </xf>
    <xf numFmtId="0" fontId="12" fillId="5" borderId="0" xfId="0" applyFont="1" applyFill="1" applyProtection="1">
      <protection locked="0"/>
    </xf>
    <xf numFmtId="0" fontId="27" fillId="5" borderId="0" xfId="0" applyFont="1" applyFill="1" applyProtection="1">
      <protection locked="0"/>
    </xf>
    <xf numFmtId="0" fontId="31" fillId="5" borderId="0"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12" fillId="5" borderId="0" xfId="0" applyFont="1" applyFill="1" applyBorder="1" applyProtection="1">
      <protection locked="0"/>
    </xf>
    <xf numFmtId="0" fontId="0" fillId="5" borderId="0" xfId="0" applyFont="1" applyFill="1" applyProtection="1">
      <protection locked="0"/>
    </xf>
    <xf numFmtId="0" fontId="0" fillId="5" borderId="0" xfId="0" applyFont="1" applyFill="1" applyAlignment="1" applyProtection="1">
      <alignment horizontal="right" vertical="center"/>
      <protection locked="0"/>
    </xf>
    <xf numFmtId="0" fontId="0" fillId="5" borderId="0" xfId="0" applyFont="1" applyFill="1" applyBorder="1" applyAlignment="1" applyProtection="1">
      <alignment horizontal="right" vertical="center"/>
      <protection locked="0"/>
    </xf>
    <xf numFmtId="0" fontId="0" fillId="5" borderId="0" xfId="0" applyFont="1" applyFill="1" applyBorder="1" applyProtection="1">
      <protection locked="0"/>
    </xf>
    <xf numFmtId="0" fontId="0" fillId="2" borderId="15" xfId="0" applyFont="1" applyFill="1" applyBorder="1" applyProtection="1">
      <protection locked="0"/>
    </xf>
    <xf numFmtId="0" fontId="0" fillId="0" borderId="0" xfId="0" applyFont="1" applyAlignment="1" applyProtection="1">
      <alignment horizontal="center"/>
      <protection locked="0"/>
    </xf>
    <xf numFmtId="0" fontId="0" fillId="5" borderId="0" xfId="0" applyFont="1" applyFill="1" applyAlignment="1" applyProtection="1">
      <alignment vertical="center"/>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0" fillId="5"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2" fillId="5" borderId="0" xfId="0" applyFont="1" applyFill="1" applyBorder="1" applyAlignment="1" applyProtection="1">
      <alignment horizontal="left" vertical="center" wrapText="1"/>
      <protection locked="0"/>
    </xf>
    <xf numFmtId="0" fontId="2" fillId="5" borderId="0" xfId="0" applyFont="1" applyFill="1" applyAlignment="1" applyProtection="1">
      <alignment vertical="center"/>
      <protection locked="0"/>
    </xf>
    <xf numFmtId="0" fontId="2" fillId="5" borderId="0" xfId="0" applyFont="1" applyFill="1" applyBorder="1" applyAlignment="1" applyProtection="1">
      <alignment horizontal="right" wrapText="1"/>
      <protection locked="0"/>
    </xf>
    <xf numFmtId="0" fontId="0" fillId="8" borderId="15" xfId="0" applyFont="1" applyFill="1" applyBorder="1" applyProtection="1">
      <protection locked="0"/>
    </xf>
    <xf numFmtId="0" fontId="0" fillId="0" borderId="14" xfId="0" applyFont="1" applyBorder="1" applyAlignment="1" applyProtection="1">
      <alignment horizontal="right"/>
      <protection locked="0"/>
    </xf>
    <xf numFmtId="0" fontId="0" fillId="8" borderId="3" xfId="0" applyFont="1" applyFill="1" applyBorder="1" applyProtection="1">
      <protection locked="0"/>
    </xf>
    <xf numFmtId="0" fontId="0" fillId="5" borderId="0" xfId="0" applyFont="1" applyFill="1" applyBorder="1" applyAlignment="1" applyProtection="1">
      <alignment horizontal="center" wrapText="1"/>
      <protection locked="0"/>
    </xf>
    <xf numFmtId="9" fontId="0" fillId="8" borderId="3" xfId="3" applyFont="1" applyFill="1" applyBorder="1" applyProtection="1">
      <protection locked="0"/>
    </xf>
    <xf numFmtId="0" fontId="0" fillId="2" borderId="3" xfId="0" applyFont="1" applyFill="1" applyBorder="1" applyAlignment="1" applyProtection="1">
      <alignment wrapText="1"/>
      <protection locked="0"/>
    </xf>
    <xf numFmtId="0" fontId="0" fillId="4" borderId="3" xfId="0" applyFont="1" applyFill="1" applyBorder="1" applyAlignment="1" applyProtection="1">
      <alignment horizontal="center" wrapText="1"/>
      <protection locked="0"/>
    </xf>
    <xf numFmtId="9" fontId="0" fillId="2" borderId="3" xfId="3" applyFont="1" applyFill="1" applyBorder="1" applyProtection="1">
      <protection locked="0"/>
    </xf>
    <xf numFmtId="0" fontId="0" fillId="5" borderId="13" xfId="0" applyFont="1" applyFill="1" applyBorder="1" applyAlignment="1" applyProtection="1">
      <alignment horizontal="center" vertical="center"/>
      <protection locked="0"/>
    </xf>
    <xf numFmtId="0" fontId="0" fillId="5" borderId="0" xfId="0" applyFont="1" applyFill="1" applyAlignment="1" applyProtection="1">
      <alignment wrapText="1"/>
      <protection locked="0"/>
    </xf>
    <xf numFmtId="0" fontId="0" fillId="5" borderId="0" xfId="0" applyFont="1" applyFill="1" applyAlignment="1" applyProtection="1">
      <alignment horizontal="center" vertical="center"/>
      <protection locked="0"/>
    </xf>
    <xf numFmtId="0" fontId="2" fillId="5" borderId="0" xfId="0" applyFont="1" applyFill="1" applyAlignment="1" applyProtection="1">
      <alignment horizontal="right"/>
      <protection locked="0"/>
    </xf>
    <xf numFmtId="0" fontId="0" fillId="5" borderId="14" xfId="0" applyFont="1" applyFill="1" applyBorder="1" applyAlignment="1" applyProtection="1">
      <alignment horizontal="center" vertical="center"/>
      <protection locked="0"/>
    </xf>
    <xf numFmtId="0" fontId="0" fillId="8" borderId="35" xfId="0" applyFont="1" applyFill="1" applyBorder="1" applyAlignment="1" applyProtection="1">
      <alignment vertical="center"/>
      <protection locked="0"/>
    </xf>
    <xf numFmtId="0" fontId="0" fillId="0" borderId="0" xfId="0" applyFont="1" applyBorder="1" applyAlignment="1" applyProtection="1">
      <alignment horizontal="right"/>
      <protection locked="0"/>
    </xf>
    <xf numFmtId="0" fontId="2" fillId="5" borderId="0" xfId="0" applyFont="1" applyFill="1" applyBorder="1" applyAlignment="1" applyProtection="1">
      <alignment vertical="center" wrapText="1"/>
      <protection locked="0"/>
    </xf>
    <xf numFmtId="0" fontId="0" fillId="5"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protection locked="0"/>
    </xf>
    <xf numFmtId="0" fontId="2" fillId="0" borderId="0" xfId="0" applyFont="1" applyFill="1" applyBorder="1" applyAlignment="1" applyProtection="1">
      <alignment vertical="center" wrapText="1"/>
      <protection locked="0"/>
    </xf>
    <xf numFmtId="0" fontId="0" fillId="8" borderId="39"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9" xfId="0" applyFont="1" applyFill="1" applyBorder="1" applyAlignment="1" applyProtection="1">
      <alignment horizontal="left"/>
      <protection locked="0"/>
    </xf>
    <xf numFmtId="0" fontId="0" fillId="5" borderId="0" xfId="0" applyFont="1" applyFill="1" applyBorder="1" applyAlignment="1" applyProtection="1">
      <alignment vertical="center"/>
      <protection locked="0"/>
    </xf>
    <xf numFmtId="0" fontId="0" fillId="5" borderId="0" xfId="0" applyFont="1" applyFill="1" applyAlignment="1" applyProtection="1">
      <alignment horizontal="left" vertical="center" wrapText="1"/>
      <protection locked="0"/>
    </xf>
    <xf numFmtId="0" fontId="0" fillId="8" borderId="4" xfId="0" applyFont="1" applyFill="1" applyBorder="1" applyProtection="1">
      <protection locked="0"/>
    </xf>
    <xf numFmtId="0" fontId="0" fillId="5" borderId="0" xfId="0" applyFont="1" applyFill="1" applyBorder="1" applyAlignment="1" applyProtection="1">
      <alignment vertical="center" wrapText="1"/>
      <protection locked="0"/>
    </xf>
    <xf numFmtId="0" fontId="0" fillId="9" borderId="39" xfId="0" applyFont="1" applyFill="1" applyBorder="1" applyAlignment="1" applyProtection="1">
      <alignment horizontal="left"/>
      <protection locked="0"/>
    </xf>
    <xf numFmtId="0" fontId="0" fillId="5" borderId="16" xfId="0" applyFont="1" applyFill="1" applyBorder="1" applyProtection="1">
      <protection locked="0"/>
    </xf>
    <xf numFmtId="0" fontId="0" fillId="5" borderId="16"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protection locked="0"/>
    </xf>
    <xf numFmtId="0" fontId="0" fillId="0" borderId="37" xfId="0" applyFont="1" applyFill="1" applyBorder="1" applyAlignment="1" applyProtection="1">
      <alignment horizontal="left"/>
      <protection locked="0"/>
    </xf>
    <xf numFmtId="0" fontId="0" fillId="5" borderId="16" xfId="0" applyFont="1" applyFill="1" applyBorder="1" applyAlignment="1" applyProtection="1">
      <alignment vertical="center"/>
      <protection locked="0"/>
    </xf>
    <xf numFmtId="0" fontId="0" fillId="5" borderId="0" xfId="0" applyFont="1" applyFill="1" applyAlignment="1" applyProtection="1">
      <alignment vertical="center" wrapText="1"/>
      <protection locked="0"/>
    </xf>
    <xf numFmtId="0" fontId="0" fillId="5" borderId="16" xfId="0" applyFont="1" applyFill="1" applyBorder="1" applyAlignment="1" applyProtection="1">
      <alignment wrapText="1"/>
      <protection locked="0"/>
    </xf>
    <xf numFmtId="0" fontId="0" fillId="5" borderId="0" xfId="0" applyFont="1"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0" fillId="5" borderId="0" xfId="0" applyFont="1" applyFill="1" applyBorder="1" applyAlignment="1" applyProtection="1">
      <alignment horizontal="left" vertical="center"/>
      <protection locked="0"/>
    </xf>
    <xf numFmtId="0" fontId="0" fillId="5" borderId="14" xfId="0" applyFont="1" applyFill="1" applyBorder="1" applyAlignment="1" applyProtection="1">
      <alignment horizontal="left" vertical="center"/>
      <protection locked="0"/>
    </xf>
    <xf numFmtId="0" fontId="33" fillId="5" borderId="0" xfId="0" applyFont="1" applyFill="1" applyBorder="1" applyAlignment="1" applyProtection="1">
      <alignment horizontal="left"/>
      <protection locked="0"/>
    </xf>
    <xf numFmtId="0" fontId="33" fillId="5" borderId="0" xfId="0" applyFont="1" applyFill="1" applyAlignment="1" applyProtection="1">
      <alignment horizontal="left"/>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0" xfId="0" applyFont="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0" fontId="2" fillId="2" borderId="4" xfId="0" applyFont="1" applyFill="1" applyBorder="1" applyAlignment="1" applyProtection="1">
      <alignment vertical="center"/>
      <protection locked="0"/>
    </xf>
    <xf numFmtId="0" fontId="0" fillId="5" borderId="0" xfId="0" applyFont="1" applyFill="1" applyBorder="1" applyAlignment="1" applyProtection="1">
      <alignment horizontal="right" vertical="center" wrapText="1"/>
      <protection locked="0"/>
    </xf>
    <xf numFmtId="0" fontId="0" fillId="5" borderId="0" xfId="0" applyFont="1" applyFill="1" applyAlignment="1" applyProtection="1">
      <alignment horizontal="right" vertical="center" wrapText="1"/>
      <protection locked="0"/>
    </xf>
    <xf numFmtId="0" fontId="2" fillId="5" borderId="16" xfId="0" applyFont="1" applyFill="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22" fillId="5" borderId="17" xfId="0" applyFont="1" applyFill="1" applyBorder="1" applyAlignment="1" applyProtection="1">
      <alignment vertical="center"/>
      <protection locked="0"/>
    </xf>
    <xf numFmtId="0" fontId="21" fillId="5" borderId="17" xfId="0" applyFont="1" applyFill="1" applyBorder="1" applyProtection="1">
      <protection locked="0"/>
    </xf>
    <xf numFmtId="0" fontId="26"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protection locked="0"/>
    </xf>
    <xf numFmtId="0" fontId="21" fillId="0" borderId="0" xfId="0" applyFont="1" applyFill="1" applyBorder="1" applyProtection="1">
      <protection locked="0"/>
    </xf>
    <xf numFmtId="0" fontId="21" fillId="5" borderId="22" xfId="0" applyFont="1" applyFill="1" applyBorder="1" applyProtection="1">
      <protection locked="0"/>
    </xf>
    <xf numFmtId="0" fontId="2" fillId="0" borderId="0" xfId="0" applyFont="1" applyBorder="1" applyAlignment="1" applyProtection="1">
      <alignment wrapText="1"/>
      <protection locked="0"/>
    </xf>
    <xf numFmtId="0" fontId="2" fillId="0" borderId="14" xfId="0" applyFont="1" applyBorder="1" applyAlignment="1" applyProtection="1">
      <alignment wrapText="1"/>
      <protection locked="0"/>
    </xf>
    <xf numFmtId="0" fontId="21" fillId="0" borderId="22" xfId="0" applyFont="1" applyFill="1" applyBorder="1" applyProtection="1">
      <protection locked="0"/>
    </xf>
    <xf numFmtId="0" fontId="2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14" xfId="0" applyFont="1" applyFill="1" applyBorder="1" applyAlignment="1" applyProtection="1">
      <alignment wrapText="1"/>
      <protection locked="0"/>
    </xf>
    <xf numFmtId="0" fontId="0" fillId="0" borderId="23" xfId="0" applyBorder="1" applyProtection="1">
      <protection locked="0"/>
    </xf>
    <xf numFmtId="0" fontId="0" fillId="10" borderId="5" xfId="0" applyFill="1" applyBorder="1" applyProtection="1">
      <protection locked="0"/>
    </xf>
    <xf numFmtId="0" fontId="0" fillId="10" borderId="6" xfId="0" applyFill="1" applyBorder="1" applyProtection="1">
      <protection locked="0"/>
    </xf>
    <xf numFmtId="0" fontId="0" fillId="0" borderId="19" xfId="0" applyBorder="1" applyProtection="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0" fillId="0" borderId="3" xfId="0" applyBorder="1" applyAlignment="1" applyProtection="1">
      <alignment wrapText="1"/>
      <protection locked="0"/>
    </xf>
    <xf numFmtId="9" fontId="0" fillId="7" borderId="3" xfId="0" applyNumberFormat="1" applyFill="1" applyBorder="1" applyProtection="1">
      <protection locked="0"/>
    </xf>
    <xf numFmtId="0" fontId="0" fillId="7" borderId="3" xfId="0" applyFill="1" applyBorder="1" applyProtection="1">
      <protection locked="0"/>
    </xf>
    <xf numFmtId="164" fontId="0" fillId="2" borderId="3" xfId="2" applyNumberFormat="1" applyFont="1" applyFill="1" applyBorder="1" applyProtection="1">
      <protection locked="0"/>
    </xf>
    <xf numFmtId="164" fontId="0" fillId="4" borderId="3" xfId="2" applyNumberFormat="1" applyFont="1" applyFill="1" applyBorder="1" applyProtection="1">
      <protection locked="0"/>
    </xf>
    <xf numFmtId="164" fontId="0" fillId="4" borderId="3" xfId="0" applyNumberFormat="1" applyFill="1" applyBorder="1" applyProtection="1">
      <protection locked="0"/>
    </xf>
    <xf numFmtId="0" fontId="0" fillId="2" borderId="3" xfId="0" applyFill="1" applyBorder="1" applyAlignment="1" applyProtection="1">
      <alignment horizontal="center"/>
      <protection locked="0"/>
    </xf>
    <xf numFmtId="0" fontId="0" fillId="2" borderId="18" xfId="0" applyFill="1" applyBorder="1" applyProtection="1">
      <protection locked="0"/>
    </xf>
    <xf numFmtId="0" fontId="0" fillId="0" borderId="24" xfId="0" applyBorder="1" applyProtection="1">
      <protection locked="0"/>
    </xf>
    <xf numFmtId="0" fontId="2" fillId="0" borderId="25" xfId="0" applyFont="1" applyBorder="1" applyProtection="1">
      <protection locked="0"/>
    </xf>
    <xf numFmtId="0" fontId="0" fillId="11" borderId="25" xfId="0" applyFill="1" applyBorder="1" applyProtection="1">
      <protection locked="0"/>
    </xf>
    <xf numFmtId="0" fontId="0" fillId="4" borderId="25" xfId="0" applyFill="1" applyBorder="1" applyProtection="1">
      <protection locked="0"/>
    </xf>
    <xf numFmtId="164" fontId="0" fillId="4" borderId="25" xfId="0" applyNumberFormat="1" applyFill="1" applyBorder="1" applyProtection="1">
      <protection locked="0"/>
    </xf>
    <xf numFmtId="0" fontId="0" fillId="0" borderId="25" xfId="0" applyBorder="1" applyProtection="1">
      <protection locked="0"/>
    </xf>
    <xf numFmtId="0" fontId="0" fillId="11" borderId="26" xfId="0" applyFill="1" applyBorder="1" applyProtection="1">
      <protection locked="0"/>
    </xf>
    <xf numFmtId="0" fontId="16" fillId="0" borderId="0" xfId="0" applyFont="1" applyBorder="1" applyAlignment="1" applyProtection="1">
      <alignment vertical="center"/>
      <protection locked="0"/>
    </xf>
    <xf numFmtId="0" fontId="7" fillId="5" borderId="0" xfId="0" applyFont="1" applyFill="1" applyBorder="1" applyAlignment="1" applyProtection="1">
      <protection locked="0"/>
    </xf>
    <xf numFmtId="0" fontId="2" fillId="10" borderId="3" xfId="0" applyFont="1" applyFill="1" applyBorder="1" applyProtection="1">
      <protection locked="0"/>
    </xf>
    <xf numFmtId="0" fontId="2" fillId="10" borderId="3" xfId="0" applyFont="1" applyFill="1" applyBorder="1" applyAlignment="1" applyProtection="1">
      <alignment horizontal="center"/>
      <protection locked="0"/>
    </xf>
    <xf numFmtId="165" fontId="0" fillId="0" borderId="0" xfId="1" applyNumberFormat="1" applyFont="1" applyProtection="1">
      <protection locked="0"/>
    </xf>
    <xf numFmtId="0" fontId="2" fillId="9" borderId="3" xfId="0" applyFont="1" applyFill="1" applyBorder="1" applyProtection="1">
      <protection locked="0"/>
    </xf>
    <xf numFmtId="165" fontId="2" fillId="4" borderId="3" xfId="1" applyNumberFormat="1" applyFont="1" applyFill="1" applyBorder="1" applyAlignment="1" applyProtection="1">
      <protection locked="0"/>
    </xf>
    <xf numFmtId="165" fontId="2" fillId="0" borderId="0" xfId="1" applyNumberFormat="1" applyFont="1" applyProtection="1">
      <protection locked="0"/>
    </xf>
    <xf numFmtId="0" fontId="12" fillId="4" borderId="3" xfId="1" applyNumberFormat="1" applyFont="1" applyFill="1" applyBorder="1" applyProtection="1">
      <protection locked="0"/>
    </xf>
    <xf numFmtId="9" fontId="1" fillId="4" borderId="3" xfId="3" applyFont="1" applyFill="1" applyBorder="1" applyProtection="1">
      <protection locked="0"/>
    </xf>
    <xf numFmtId="0" fontId="0" fillId="4" borderId="3" xfId="1" applyNumberFormat="1" applyFont="1" applyFill="1" applyBorder="1" applyProtection="1">
      <protection locked="0"/>
    </xf>
    <xf numFmtId="165" fontId="0" fillId="11" borderId="3" xfId="1" applyNumberFormat="1" applyFont="1" applyFill="1" applyBorder="1" applyProtection="1">
      <protection locked="0"/>
    </xf>
    <xf numFmtId="0" fontId="2" fillId="9" borderId="3" xfId="0" applyFont="1" applyFill="1" applyBorder="1" applyAlignment="1" applyProtection="1">
      <protection locked="0"/>
    </xf>
    <xf numFmtId="165" fontId="2" fillId="2" borderId="3" xfId="1" applyNumberFormat="1" applyFont="1" applyFill="1" applyBorder="1" applyProtection="1">
      <protection locked="0"/>
    </xf>
    <xf numFmtId="0" fontId="0" fillId="3" borderId="3" xfId="0" applyFill="1" applyBorder="1" applyProtection="1">
      <protection locked="0"/>
    </xf>
    <xf numFmtId="0" fontId="2" fillId="9" borderId="5" xfId="0" applyFont="1" applyFill="1" applyBorder="1" applyAlignment="1" applyProtection="1">
      <protection locked="0"/>
    </xf>
    <xf numFmtId="165" fontId="2" fillId="9" borderId="3" xfId="1" applyNumberFormat="1" applyFont="1" applyFill="1" applyBorder="1" applyProtection="1">
      <protection locked="0"/>
    </xf>
    <xf numFmtId="0" fontId="7" fillId="0" borderId="0" xfId="0" applyFont="1" applyFill="1" applyBorder="1" applyProtection="1">
      <protection locked="0"/>
    </xf>
    <xf numFmtId="0" fontId="35" fillId="0" borderId="0" xfId="0" applyFont="1" applyFill="1" applyBorder="1" applyProtection="1">
      <protection locked="0"/>
    </xf>
    <xf numFmtId="0" fontId="0" fillId="0" borderId="0" xfId="0" applyFill="1" applyBorder="1" applyAlignment="1" applyProtection="1">
      <alignment horizontal="center"/>
      <protection locked="0"/>
    </xf>
    <xf numFmtId="9"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right"/>
      <protection locked="0"/>
    </xf>
    <xf numFmtId="164" fontId="0" fillId="0" borderId="0" xfId="2" applyNumberFormat="1" applyFont="1" applyFill="1" applyBorder="1" applyProtection="1">
      <protection locked="0"/>
    </xf>
    <xf numFmtId="0" fontId="0" fillId="0" borderId="0" xfId="0" quotePrefix="1" applyFill="1" applyBorder="1" applyAlignment="1" applyProtection="1">
      <alignment horizontal="right"/>
      <protection locked="0"/>
    </xf>
    <xf numFmtId="9" fontId="0" fillId="0" borderId="0" xfId="0" applyNumberFormat="1" applyFill="1" applyBorder="1" applyProtection="1">
      <protection locked="0"/>
    </xf>
    <xf numFmtId="10" fontId="0" fillId="0" borderId="0" xfId="0" applyNumberFormat="1" applyFill="1" applyBorder="1" applyProtection="1">
      <protection locked="0"/>
    </xf>
    <xf numFmtId="10" fontId="0" fillId="0" borderId="0" xfId="3" applyNumberFormat="1" applyFont="1" applyFill="1" applyBorder="1" applyProtection="1">
      <protection locked="0"/>
    </xf>
    <xf numFmtId="165" fontId="12" fillId="4" borderId="3" xfId="1" applyNumberFormat="1" applyFont="1" applyFill="1" applyBorder="1" applyProtection="1">
      <protection locked="0"/>
    </xf>
    <xf numFmtId="9" fontId="0" fillId="2" borderId="39" xfId="3" applyFont="1" applyFill="1" applyBorder="1"/>
    <xf numFmtId="164" fontId="0" fillId="8" borderId="39" xfId="2" applyNumberFormat="1" applyFont="1" applyFill="1" applyBorder="1"/>
    <xf numFmtId="0" fontId="2" fillId="0" borderId="39" xfId="0" applyFont="1" applyFill="1" applyBorder="1"/>
    <xf numFmtId="0" fontId="0" fillId="14" borderId="39" xfId="0" applyFill="1" applyBorder="1"/>
    <xf numFmtId="164" fontId="0" fillId="14" borderId="39" xfId="2" applyNumberFormat="1" applyFont="1" applyFill="1" applyBorder="1"/>
    <xf numFmtId="9" fontId="0" fillId="14" borderId="39" xfId="3" applyFont="1" applyFill="1" applyBorder="1"/>
    <xf numFmtId="165" fontId="0" fillId="4" borderId="39" xfId="1" applyNumberFormat="1" applyFont="1" applyFill="1" applyBorder="1"/>
    <xf numFmtId="0" fontId="6" fillId="0" borderId="0" xfId="0" quotePrefix="1" applyFont="1" applyProtection="1">
      <protection locked="0"/>
    </xf>
    <xf numFmtId="0" fontId="50" fillId="0" borderId="3" xfId="0" applyFont="1" applyBorder="1" applyAlignment="1" applyProtection="1">
      <alignment horizontal="center" vertical="center" wrapText="1"/>
      <protection locked="0"/>
    </xf>
    <xf numFmtId="0" fontId="47" fillId="0" borderId="0" xfId="5"/>
    <xf numFmtId="0" fontId="0" fillId="0" borderId="39" xfId="0" applyBorder="1" applyAlignment="1">
      <alignment horizontal="center" vertical="center"/>
    </xf>
    <xf numFmtId="0" fontId="0" fillId="0" borderId="35" xfId="0" applyBorder="1" applyAlignment="1">
      <alignment horizontal="left" vertical="center"/>
    </xf>
    <xf numFmtId="0" fontId="0" fillId="11" borderId="15" xfId="0" applyFill="1" applyBorder="1" applyAlignment="1">
      <alignment horizontal="center" vertical="center"/>
    </xf>
    <xf numFmtId="0" fontId="0" fillId="11" borderId="3" xfId="0" applyFill="1" applyBorder="1" applyAlignment="1">
      <alignment horizontal="center" vertical="center"/>
    </xf>
    <xf numFmtId="0" fontId="0" fillId="8" borderId="3" xfId="0" applyFill="1" applyBorder="1" applyAlignment="1">
      <alignment vertical="center"/>
    </xf>
    <xf numFmtId="0" fontId="44" fillId="0" borderId="0" xfId="0" applyFont="1" applyAlignment="1">
      <alignment vertical="center" wrapText="1"/>
    </xf>
    <xf numFmtId="0" fontId="0" fillId="0" borderId="35" xfId="0" applyBorder="1" applyAlignment="1">
      <alignment horizontal="center" vertical="center"/>
    </xf>
    <xf numFmtId="0" fontId="0" fillId="8" borderId="35" xfId="0" applyFill="1" applyBorder="1" applyAlignment="1">
      <alignment vertical="center"/>
    </xf>
    <xf numFmtId="0" fontId="0" fillId="11" borderId="0" xfId="0" applyFill="1" applyBorder="1" applyAlignment="1">
      <alignment horizontal="center" vertical="center"/>
    </xf>
    <xf numFmtId="0" fontId="0" fillId="8" borderId="39" xfId="0" applyFill="1" applyBorder="1" applyAlignment="1">
      <alignment vertical="center"/>
    </xf>
    <xf numFmtId="0" fontId="44" fillId="0" borderId="39" xfId="0" applyFont="1" applyBorder="1" applyAlignment="1">
      <alignment horizontal="left" vertical="center" wrapText="1"/>
    </xf>
    <xf numFmtId="0" fontId="44" fillId="0" borderId="0" xfId="0" applyFont="1" applyAlignment="1">
      <alignment horizontal="left" vertical="center" wrapText="1"/>
    </xf>
    <xf numFmtId="0" fontId="16" fillId="0" borderId="0" xfId="0" applyFont="1" applyAlignment="1">
      <alignment horizontal="center" vertical="center"/>
    </xf>
    <xf numFmtId="0" fontId="20" fillId="0" borderId="0" xfId="0" applyFont="1" applyAlignment="1">
      <alignment horizontal="left"/>
    </xf>
    <xf numFmtId="0" fontId="42" fillId="0" borderId="0" xfId="0" applyFont="1" applyAlignment="1">
      <alignment vertical="center"/>
    </xf>
    <xf numFmtId="0" fontId="42" fillId="0" borderId="0" xfId="0" applyFont="1" applyAlignment="1">
      <alignment horizontal="center" vertical="center"/>
    </xf>
    <xf numFmtId="0" fontId="0" fillId="0" borderId="0" xfId="0" applyAlignment="1">
      <alignment horizontal="left"/>
    </xf>
    <xf numFmtId="0" fontId="0" fillId="0" borderId="43" xfId="0" applyBorder="1" applyAlignment="1">
      <alignment vertical="center"/>
    </xf>
    <xf numFmtId="0" fontId="0" fillId="0" borderId="7" xfId="0" applyBorder="1" applyAlignment="1">
      <alignment vertical="center"/>
    </xf>
    <xf numFmtId="0" fontId="0" fillId="0" borderId="42" xfId="0" applyBorder="1" applyAlignment="1">
      <alignment horizontal="left" vertical="center"/>
    </xf>
    <xf numFmtId="0" fontId="0" fillId="0" borderId="42" xfId="0" applyBorder="1" applyAlignment="1">
      <alignment horizontal="center" vertical="center"/>
    </xf>
    <xf numFmtId="0" fontId="0" fillId="8" borderId="42" xfId="0" applyFill="1" applyBorder="1" applyAlignment="1">
      <alignment vertical="center"/>
    </xf>
    <xf numFmtId="0" fontId="44" fillId="0" borderId="0" xfId="0" applyFont="1" applyFill="1" applyBorder="1" applyAlignment="1">
      <alignment horizontal="left" vertical="top" wrapText="1"/>
    </xf>
    <xf numFmtId="0" fontId="0" fillId="0" borderId="0" xfId="0" applyAlignment="1" applyProtection="1">
      <alignment horizontal="left" vertical="top" wrapText="1"/>
      <protection locked="0"/>
    </xf>
    <xf numFmtId="0" fontId="47" fillId="0" borderId="0" xfId="5" applyAlignment="1" applyProtection="1">
      <alignment horizontal="left" vertical="top" wrapText="1"/>
      <protection locked="0"/>
    </xf>
    <xf numFmtId="0" fontId="0" fillId="0" borderId="0" xfId="0" quotePrefix="1" applyAlignment="1" applyProtection="1">
      <alignment horizontal="left" vertical="top" wrapText="1"/>
      <protection locked="0"/>
    </xf>
    <xf numFmtId="0" fontId="0" fillId="0" borderId="0" xfId="0" applyAlignment="1" applyProtection="1">
      <alignment horizontal="left" vertical="top" wrapText="1"/>
      <protection locked="0"/>
    </xf>
    <xf numFmtId="0" fontId="7" fillId="0" borderId="0" xfId="0" applyFont="1" applyAlignment="1" applyProtection="1">
      <alignment horizontal="left" vertical="center"/>
      <protection locked="0"/>
    </xf>
    <xf numFmtId="0" fontId="0" fillId="0" borderId="0" xfId="0" applyFont="1" applyAlignment="1" applyProtection="1">
      <alignment horizontal="left" vertical="top" wrapText="1"/>
      <protection locked="0"/>
    </xf>
    <xf numFmtId="0" fontId="26" fillId="10" borderId="36" xfId="0" applyFont="1" applyFill="1" applyBorder="1" applyAlignment="1" applyProtection="1">
      <alignment horizontal="center" vertical="center"/>
      <protection locked="0"/>
    </xf>
    <xf numFmtId="0" fontId="26" fillId="10" borderId="6" xfId="0" applyFont="1" applyFill="1" applyBorder="1" applyAlignment="1" applyProtection="1">
      <alignment horizontal="center" vertical="center"/>
      <protection locked="0"/>
    </xf>
    <xf numFmtId="0" fontId="26" fillId="10" borderId="7" xfId="0" applyFont="1" applyFill="1" applyBorder="1" applyAlignment="1" applyProtection="1">
      <alignment horizontal="center" vertical="center"/>
      <protection locked="0"/>
    </xf>
    <xf numFmtId="0" fontId="9" fillId="10" borderId="5" xfId="0" applyFont="1" applyFill="1" applyBorder="1" applyAlignment="1" applyProtection="1">
      <alignment horizontal="center" vertical="top" wrapText="1"/>
      <protection locked="0"/>
    </xf>
    <xf numFmtId="0" fontId="9" fillId="10" borderId="6" xfId="0" applyFont="1" applyFill="1" applyBorder="1" applyAlignment="1" applyProtection="1">
      <alignment horizontal="center" vertical="top" wrapText="1"/>
      <protection locked="0"/>
    </xf>
    <xf numFmtId="0" fontId="9" fillId="10" borderId="7" xfId="0" applyFont="1" applyFill="1" applyBorder="1" applyAlignment="1" applyProtection="1">
      <alignment horizontal="center" vertical="top" wrapText="1"/>
      <protection locked="0"/>
    </xf>
    <xf numFmtId="0" fontId="28" fillId="0" borderId="5" xfId="0" applyFont="1" applyBorder="1" applyAlignment="1" applyProtection="1">
      <alignment horizontal="center"/>
      <protection locked="0"/>
    </xf>
    <xf numFmtId="0" fontId="28" fillId="0" borderId="6" xfId="0" applyFont="1" applyBorder="1" applyAlignment="1" applyProtection="1">
      <alignment horizontal="center"/>
      <protection locked="0"/>
    </xf>
    <xf numFmtId="0" fontId="28" fillId="0" borderId="7" xfId="0" applyFont="1" applyBorder="1" applyAlignment="1" applyProtection="1">
      <alignment horizontal="center"/>
      <protection locked="0"/>
    </xf>
    <xf numFmtId="0" fontId="0" fillId="0" borderId="39" xfId="0" applyBorder="1" applyAlignment="1">
      <alignment horizontal="left" vertical="center"/>
    </xf>
    <xf numFmtId="0" fontId="0" fillId="0" borderId="39"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7" xfId="0" applyBorder="1" applyAlignment="1">
      <alignment horizontal="left" vertical="center"/>
    </xf>
    <xf numFmtId="0" fontId="26" fillId="10" borderId="5" xfId="0" applyFont="1" applyFill="1" applyBorder="1" applyAlignment="1">
      <alignment horizontal="center" vertical="center"/>
    </xf>
    <xf numFmtId="0" fontId="26" fillId="10" borderId="9" xfId="0" applyFont="1" applyFill="1" applyBorder="1" applyAlignment="1">
      <alignment horizontal="center" vertical="center"/>
    </xf>
    <xf numFmtId="0" fontId="26" fillId="10" borderId="10" xfId="0" applyFont="1" applyFill="1" applyBorder="1" applyAlignment="1">
      <alignment horizontal="center" vertical="center"/>
    </xf>
    <xf numFmtId="0" fontId="28" fillId="0" borderId="5" xfId="0" applyFont="1" applyBorder="1" applyAlignment="1">
      <alignment horizontal="center"/>
    </xf>
    <xf numFmtId="0" fontId="28" fillId="0" borderId="7" xfId="0" applyFont="1" applyBorder="1" applyAlignment="1">
      <alignment horizontal="center"/>
    </xf>
    <xf numFmtId="0" fontId="0" fillId="0" borderId="0" xfId="0" applyAlignment="1">
      <alignment horizontal="left" vertical="top" wrapText="1"/>
    </xf>
    <xf numFmtId="0" fontId="25" fillId="10" borderId="5" xfId="0" applyFont="1" applyFill="1" applyBorder="1" applyAlignment="1">
      <alignment horizontal="center" vertical="center"/>
    </xf>
    <xf numFmtId="0" fontId="25" fillId="10" borderId="6" xfId="0" applyFont="1" applyFill="1" applyBorder="1" applyAlignment="1">
      <alignment horizontal="center" vertical="center"/>
    </xf>
    <xf numFmtId="0" fontId="25" fillId="10" borderId="7" xfId="0" applyFont="1" applyFill="1" applyBorder="1" applyAlignment="1">
      <alignment horizontal="center" vertical="center"/>
    </xf>
    <xf numFmtId="0" fontId="2" fillId="0" borderId="3"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left" vertical="top" wrapText="1"/>
    </xf>
    <xf numFmtId="0" fontId="26" fillId="10" borderId="35" xfId="0" applyFont="1" applyFill="1" applyBorder="1" applyAlignment="1" applyProtection="1">
      <alignment horizontal="left" vertical="center"/>
      <protection locked="0"/>
    </xf>
    <xf numFmtId="0" fontId="25" fillId="10" borderId="5" xfId="0" applyFont="1" applyFill="1" applyBorder="1" applyAlignment="1" applyProtection="1">
      <alignment horizontal="center" vertical="center"/>
      <protection locked="0"/>
    </xf>
    <xf numFmtId="0" fontId="25" fillId="10" borderId="6" xfId="0" applyFont="1" applyFill="1" applyBorder="1" applyAlignment="1" applyProtection="1">
      <alignment horizontal="center" vertical="center"/>
      <protection locked="0"/>
    </xf>
    <xf numFmtId="0" fontId="25" fillId="10" borderId="7" xfId="0" applyFont="1" applyFill="1" applyBorder="1" applyAlignment="1" applyProtection="1">
      <alignment horizontal="center" vertical="center"/>
      <protection locked="0"/>
    </xf>
    <xf numFmtId="0" fontId="0" fillId="0" borderId="35" xfId="0"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0" borderId="0" xfId="0" quotePrefix="1" applyFont="1" applyFill="1" applyAlignment="1" applyProtection="1">
      <alignment horizontal="center" vertical="top" wrapText="1"/>
      <protection locked="0"/>
    </xf>
    <xf numFmtId="0" fontId="21" fillId="2" borderId="3" xfId="0" applyFont="1" applyFill="1" applyBorder="1" applyAlignment="1" applyProtection="1">
      <alignment horizontal="right" wrapText="1"/>
      <protection locked="0" hidden="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2" borderId="8"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2" borderId="13" xfId="0" applyFont="1" applyFill="1" applyBorder="1" applyAlignment="1" applyProtection="1">
      <alignment horizontal="left"/>
      <protection locked="0"/>
    </xf>
    <xf numFmtId="0" fontId="0" fillId="2" borderId="0" xfId="0" applyFont="1" applyFill="1" applyBorder="1" applyAlignment="1" applyProtection="1">
      <alignment horizontal="left"/>
      <protection locked="0"/>
    </xf>
    <xf numFmtId="0" fontId="0" fillId="2" borderId="14" xfId="0" applyFont="1" applyFill="1" applyBorder="1" applyAlignment="1" applyProtection="1">
      <alignment horizontal="left"/>
      <protection locked="0"/>
    </xf>
    <xf numFmtId="0" fontId="16" fillId="10" borderId="5" xfId="0" applyFont="1" applyFill="1" applyBorder="1" applyAlignment="1" applyProtection="1">
      <alignment horizontal="center" vertical="center"/>
      <protection locked="0"/>
    </xf>
    <xf numFmtId="0" fontId="16" fillId="10" borderId="6" xfId="0" applyFont="1" applyFill="1" applyBorder="1" applyAlignment="1" applyProtection="1">
      <alignment horizontal="center" vertical="center"/>
      <protection locked="0"/>
    </xf>
    <xf numFmtId="0" fontId="16" fillId="10" borderId="7" xfId="0" applyFont="1" applyFill="1" applyBorder="1" applyAlignment="1" applyProtection="1">
      <alignment horizontal="center" vertical="center"/>
      <protection locked="0"/>
    </xf>
    <xf numFmtId="0" fontId="0" fillId="2" borderId="5"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18" xfId="0" applyFont="1" applyFill="1" applyBorder="1" applyAlignment="1" applyProtection="1">
      <alignment horizontal="left"/>
      <protection locked="0"/>
    </xf>
    <xf numFmtId="0" fontId="0" fillId="2" borderId="29"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8" xfId="0" applyFont="1" applyFill="1" applyBorder="1" applyAlignment="1">
      <alignment horizontal="left"/>
    </xf>
    <xf numFmtId="0" fontId="0" fillId="2" borderId="9" xfId="0" applyFont="1" applyFill="1" applyBorder="1" applyAlignment="1">
      <alignment horizontal="left"/>
    </xf>
    <xf numFmtId="0" fontId="0" fillId="2" borderId="10" xfId="0" applyFont="1" applyFill="1" applyBorder="1" applyAlignment="1">
      <alignment horizontal="left"/>
    </xf>
    <xf numFmtId="0" fontId="0" fillId="2" borderId="11" xfId="0" applyFont="1" applyFill="1" applyBorder="1" applyAlignment="1">
      <alignment horizontal="left"/>
    </xf>
    <xf numFmtId="0" fontId="0" fillId="2" borderId="2" xfId="0" applyFont="1" applyFill="1" applyBorder="1" applyAlignment="1">
      <alignment horizontal="left"/>
    </xf>
    <xf numFmtId="0" fontId="0" fillId="2" borderId="12" xfId="0" applyFont="1" applyFill="1" applyBorder="1" applyAlignment="1">
      <alignment horizontal="left"/>
    </xf>
    <xf numFmtId="0" fontId="26" fillId="10" borderId="35" xfId="0" applyFont="1" applyFill="1" applyBorder="1" applyAlignment="1">
      <alignment horizontal="center" vertical="center"/>
    </xf>
    <xf numFmtId="0" fontId="0" fillId="2" borderId="35" xfId="0" applyFont="1" applyFill="1" applyBorder="1" applyAlignment="1">
      <alignment horizontal="left"/>
    </xf>
    <xf numFmtId="0" fontId="25" fillId="10" borderId="35" xfId="0" applyFont="1" applyFill="1" applyBorder="1" applyAlignment="1">
      <alignment horizontal="center" vertical="center"/>
    </xf>
    <xf numFmtId="0" fontId="28" fillId="0" borderId="35" xfId="0" applyFont="1" applyBorder="1" applyAlignment="1">
      <alignment horizontal="center"/>
    </xf>
    <xf numFmtId="0" fontId="6" fillId="2" borderId="8"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0" fillId="2" borderId="4" xfId="0" applyFont="1" applyFill="1" applyBorder="1" applyAlignment="1" applyProtection="1">
      <alignment horizontal="left"/>
      <protection locked="0"/>
    </xf>
    <xf numFmtId="0" fontId="0" fillId="2" borderId="15" xfId="0" applyFont="1" applyFill="1" applyBorder="1" applyAlignment="1" applyProtection="1">
      <alignment horizontal="left"/>
      <protection locked="0"/>
    </xf>
    <xf numFmtId="0" fontId="7" fillId="0" borderId="3" xfId="0" applyFont="1" applyFill="1" applyBorder="1" applyAlignment="1" applyProtection="1">
      <alignment horizontal="center"/>
      <protection locked="0"/>
    </xf>
    <xf numFmtId="0" fontId="7" fillId="0" borderId="3" xfId="0" applyFont="1" applyBorder="1" applyAlignment="1" applyProtection="1">
      <alignment horizontal="center" vertical="top" wrapText="1"/>
      <protection locked="0"/>
    </xf>
    <xf numFmtId="0" fontId="6" fillId="2" borderId="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0" borderId="14" xfId="0" applyFont="1" applyBorder="1" applyAlignment="1" applyProtection="1">
      <alignment horizontal="left" vertical="top" wrapText="1"/>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0" fillId="2" borderId="40" xfId="0" applyFont="1" applyFill="1" applyBorder="1" applyAlignment="1" applyProtection="1">
      <alignment horizontal="left"/>
      <protection locked="0"/>
    </xf>
    <xf numFmtId="0" fontId="7" fillId="0" borderId="3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6" fillId="10" borderId="5"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protection locked="0"/>
    </xf>
    <xf numFmtId="0" fontId="7" fillId="0" borderId="0" xfId="0" applyFont="1" applyAlignment="1" applyProtection="1">
      <alignment horizontal="center" vertical="top" wrapText="1"/>
      <protection locked="0"/>
    </xf>
    <xf numFmtId="0" fontId="0" fillId="4" borderId="8"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7" fillId="0" borderId="3" xfId="0" applyFont="1" applyBorder="1" applyAlignment="1" applyProtection="1">
      <alignment horizontal="center"/>
      <protection locked="0"/>
    </xf>
    <xf numFmtId="0" fontId="7" fillId="0" borderId="5"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protection locked="0"/>
    </xf>
    <xf numFmtId="0" fontId="7" fillId="10" borderId="8" xfId="0" applyFont="1" applyFill="1" applyBorder="1" applyAlignment="1" applyProtection="1">
      <alignment horizontal="left" vertical="center"/>
      <protection locked="0"/>
    </xf>
    <xf numFmtId="0" fontId="7" fillId="10" borderId="9" xfId="0" applyFont="1" applyFill="1" applyBorder="1" applyAlignment="1" applyProtection="1">
      <alignment horizontal="left" vertical="center"/>
      <protection locked="0"/>
    </xf>
    <xf numFmtId="0" fontId="7" fillId="10" borderId="10" xfId="0" applyFont="1" applyFill="1" applyBorder="1" applyAlignment="1" applyProtection="1">
      <alignment horizontal="left" vertical="center"/>
      <protection locked="0"/>
    </xf>
    <xf numFmtId="0" fontId="29" fillId="10" borderId="11" xfId="0" applyFont="1" applyFill="1" applyBorder="1" applyAlignment="1" applyProtection="1">
      <alignment horizontal="left"/>
      <protection locked="0"/>
    </xf>
    <xf numFmtId="0" fontId="29" fillId="10" borderId="2" xfId="0" applyFont="1" applyFill="1" applyBorder="1" applyAlignment="1" applyProtection="1">
      <alignment horizontal="left"/>
      <protection locked="0"/>
    </xf>
    <xf numFmtId="0" fontId="29" fillId="10" borderId="12" xfId="0" applyFont="1" applyFill="1" applyBorder="1" applyAlignment="1" applyProtection="1">
      <alignment horizontal="left"/>
      <protection locked="0"/>
    </xf>
    <xf numFmtId="0" fontId="24" fillId="10" borderId="36" xfId="0" applyFont="1" applyFill="1" applyBorder="1" applyAlignment="1" applyProtection="1">
      <alignment horizontal="center" vertical="center"/>
      <protection locked="0"/>
    </xf>
    <xf numFmtId="0" fontId="24" fillId="10" borderId="6" xfId="0" applyFont="1" applyFill="1" applyBorder="1" applyAlignment="1" applyProtection="1">
      <alignment horizontal="center" vertical="center"/>
      <protection locked="0"/>
    </xf>
    <xf numFmtId="0" fontId="24" fillId="10" borderId="7"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3" fillId="10" borderId="13" xfId="0" applyFont="1" applyFill="1" applyBorder="1" applyAlignment="1" applyProtection="1">
      <alignment horizontal="left" vertical="center"/>
      <protection locked="0"/>
    </xf>
    <xf numFmtId="0" fontId="43" fillId="10" borderId="0" xfId="0" applyFont="1" applyFill="1" applyBorder="1" applyAlignment="1" applyProtection="1">
      <alignment horizontal="left" vertical="center"/>
      <protection locked="0"/>
    </xf>
    <xf numFmtId="0" fontId="43" fillId="10" borderId="14" xfId="0" applyFont="1" applyFill="1" applyBorder="1" applyAlignment="1" applyProtection="1">
      <alignment horizontal="left" vertical="center"/>
      <protection locked="0"/>
    </xf>
    <xf numFmtId="0" fontId="43" fillId="10" borderId="11" xfId="0" applyFont="1" applyFill="1" applyBorder="1" applyAlignment="1" applyProtection="1">
      <alignment horizontal="left" vertical="top" wrapText="1"/>
      <protection locked="0"/>
    </xf>
    <xf numFmtId="0" fontId="43" fillId="10" borderId="2" xfId="0" applyFont="1" applyFill="1" applyBorder="1" applyAlignment="1" applyProtection="1">
      <alignment horizontal="left" vertical="top" wrapText="1"/>
      <protection locked="0"/>
    </xf>
    <xf numFmtId="0" fontId="43" fillId="10" borderId="1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hidden="1"/>
    </xf>
    <xf numFmtId="0" fontId="0" fillId="2" borderId="9" xfId="0" applyFont="1" applyFill="1" applyBorder="1" applyAlignment="1" applyProtection="1">
      <alignment horizontal="left" vertical="center" wrapText="1"/>
      <protection locked="0" hidden="1"/>
    </xf>
    <xf numFmtId="0" fontId="0" fillId="2" borderId="10" xfId="0" applyFont="1" applyFill="1" applyBorder="1" applyAlignment="1" applyProtection="1">
      <alignment horizontal="left" vertical="center" wrapText="1"/>
      <protection locked="0" hidden="1"/>
    </xf>
    <xf numFmtId="0" fontId="0" fillId="2" borderId="11" xfId="0" applyFont="1" applyFill="1" applyBorder="1" applyAlignment="1" applyProtection="1">
      <alignment horizontal="left" vertical="center" wrapText="1"/>
      <protection locked="0" hidden="1"/>
    </xf>
    <xf numFmtId="0" fontId="0" fillId="2" borderId="2" xfId="0" applyFont="1" applyFill="1" applyBorder="1" applyAlignment="1" applyProtection="1">
      <alignment horizontal="left" vertical="center" wrapText="1"/>
      <protection locked="0" hidden="1"/>
    </xf>
    <xf numFmtId="0" fontId="0" fillId="2" borderId="12" xfId="0" applyFont="1" applyFill="1" applyBorder="1" applyAlignment="1" applyProtection="1">
      <alignment horizontal="left" vertical="center" wrapText="1"/>
      <protection locked="0" hidden="1"/>
    </xf>
    <xf numFmtId="0" fontId="0" fillId="2" borderId="40" xfId="0"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wrapText="1"/>
      <protection locked="0" hidden="1"/>
    </xf>
    <xf numFmtId="0" fontId="0" fillId="2" borderId="39" xfId="0" applyFont="1" applyFill="1" applyBorder="1" applyAlignment="1" applyProtection="1">
      <alignment horizontal="left" vertical="center"/>
      <protection locked="0"/>
    </xf>
    <xf numFmtId="0" fontId="0" fillId="5" borderId="0" xfId="0" applyFont="1" applyFill="1" applyAlignment="1" applyProtection="1">
      <alignment horizontal="left" vertical="top" wrapText="1"/>
      <protection locked="0"/>
    </xf>
    <xf numFmtId="0" fontId="0" fillId="2" borderId="5"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5" borderId="0" xfId="0" applyFont="1" applyFill="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protection locked="0"/>
    </xf>
    <xf numFmtId="0" fontId="29" fillId="0" borderId="0" xfId="0" applyFont="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top" wrapText="1"/>
      <protection locked="0"/>
    </xf>
    <xf numFmtId="0" fontId="0" fillId="2" borderId="35" xfId="0" applyFont="1" applyFill="1" applyBorder="1" applyAlignment="1" applyProtection="1">
      <alignment horizontal="left"/>
      <protection locked="0"/>
    </xf>
    <xf numFmtId="0" fontId="0" fillId="5" borderId="14" xfId="0" applyFont="1" applyFill="1" applyBorder="1" applyAlignment="1" applyProtection="1">
      <alignment horizontal="left" vertical="center" wrapText="1"/>
      <protection locked="0"/>
    </xf>
    <xf numFmtId="0" fontId="0" fillId="5" borderId="0" xfId="0" applyFont="1" applyFill="1" applyAlignment="1" applyProtection="1">
      <alignment horizontal="center" wrapText="1"/>
      <protection locked="0"/>
    </xf>
    <xf numFmtId="0" fontId="0" fillId="5" borderId="14" xfId="0" applyFont="1" applyFill="1" applyBorder="1" applyAlignment="1" applyProtection="1">
      <alignment horizontal="center" wrapText="1"/>
      <protection locked="0"/>
    </xf>
    <xf numFmtId="0" fontId="0" fillId="2" borderId="8" xfId="0" applyFont="1" applyFill="1" applyBorder="1" applyAlignment="1" applyProtection="1">
      <alignment horizontal="center" vertical="center" wrapText="1"/>
      <protection locked="0" hidden="1"/>
    </xf>
    <xf numFmtId="0" fontId="0" fillId="2" borderId="6" xfId="0" applyFont="1" applyFill="1" applyBorder="1" applyAlignment="1" applyProtection="1">
      <alignment horizontal="center" vertical="center" wrapText="1"/>
      <protection locked="0" hidden="1"/>
    </xf>
    <xf numFmtId="0" fontId="0" fillId="2" borderId="7" xfId="0" applyFont="1" applyFill="1" applyBorder="1" applyAlignment="1" applyProtection="1">
      <alignment horizontal="center" vertical="center" wrapText="1"/>
      <protection locked="0" hidden="1"/>
    </xf>
    <xf numFmtId="0" fontId="0" fillId="5" borderId="0" xfId="0" applyFont="1" applyFill="1" applyAlignment="1" applyProtection="1">
      <alignment horizontal="left" vertical="center"/>
      <protection locked="0"/>
    </xf>
    <xf numFmtId="0" fontId="0" fillId="5" borderId="14" xfId="0" applyFont="1" applyFill="1" applyBorder="1" applyAlignment="1" applyProtection="1">
      <alignment horizontal="left" vertical="center"/>
      <protection locked="0"/>
    </xf>
    <xf numFmtId="0" fontId="0" fillId="2" borderId="39"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42" fillId="10" borderId="5" xfId="0" applyFont="1" applyFill="1" applyBorder="1" applyAlignment="1" applyProtection="1">
      <alignment horizontal="center" vertical="center"/>
      <protection locked="0"/>
    </xf>
    <xf numFmtId="0" fontId="42" fillId="10" borderId="6" xfId="0" applyFont="1" applyFill="1" applyBorder="1" applyAlignment="1" applyProtection="1">
      <alignment horizontal="center" vertical="center"/>
      <protection locked="0"/>
    </xf>
    <xf numFmtId="0" fontId="42" fillId="10" borderId="7" xfId="0" applyFont="1" applyFill="1" applyBorder="1" applyAlignment="1" applyProtection="1">
      <alignment horizontal="center" vertical="center"/>
      <protection locked="0"/>
    </xf>
    <xf numFmtId="0" fontId="0" fillId="8" borderId="35" xfId="2" applyNumberFormat="1" applyFont="1" applyFill="1" applyBorder="1" applyAlignment="1" applyProtection="1">
      <alignment horizontal="left" vertical="center" wrapText="1"/>
      <protection locked="0" hidden="1"/>
    </xf>
    <xf numFmtId="0" fontId="0" fillId="2" borderId="35" xfId="2" applyNumberFormat="1" applyFont="1" applyFill="1" applyBorder="1" applyAlignment="1" applyProtection="1">
      <alignment horizontal="left" vertical="center" wrapText="1"/>
      <protection locked="0" hidden="1"/>
    </xf>
    <xf numFmtId="0" fontId="0" fillId="2" borderId="5" xfId="2" applyNumberFormat="1" applyFont="1" applyFill="1" applyBorder="1" applyAlignment="1" applyProtection="1">
      <alignment horizontal="left" vertical="center" wrapText="1"/>
      <protection locked="0" hidden="1"/>
    </xf>
    <xf numFmtId="0" fontId="0" fillId="2" borderId="6" xfId="2" applyNumberFormat="1" applyFont="1" applyFill="1" applyBorder="1" applyAlignment="1" applyProtection="1">
      <alignment horizontal="left" vertical="center" wrapText="1"/>
      <protection locked="0" hidden="1"/>
    </xf>
    <xf numFmtId="0" fontId="0" fillId="2" borderId="7" xfId="2" applyNumberFormat="1" applyFont="1" applyFill="1" applyBorder="1" applyAlignment="1" applyProtection="1">
      <alignment horizontal="left" vertical="center" wrapText="1"/>
      <protection locked="0" hidden="1"/>
    </xf>
    <xf numFmtId="0" fontId="29" fillId="0" borderId="0" xfId="2" applyNumberFormat="1" applyFont="1" applyFill="1" applyBorder="1" applyAlignment="1" applyProtection="1">
      <alignment horizontal="left" vertical="center" wrapText="1"/>
      <protection locked="0" hidden="1"/>
    </xf>
    <xf numFmtId="0" fontId="0" fillId="2" borderId="39" xfId="0" applyFont="1" applyFill="1" applyBorder="1" applyAlignment="1" applyProtection="1">
      <alignment horizontal="center" vertical="center" wrapText="1"/>
      <protection locked="0" hidden="1"/>
    </xf>
    <xf numFmtId="0" fontId="0" fillId="5" borderId="0" xfId="0" applyFont="1" applyFill="1" applyBorder="1" applyAlignment="1" applyProtection="1">
      <alignment horizontal="left" vertical="center"/>
      <protection locked="0"/>
    </xf>
    <xf numFmtId="0" fontId="0" fillId="2" borderId="5" xfId="0" applyFont="1" applyFill="1" applyBorder="1" applyAlignment="1" applyProtection="1">
      <alignment horizontal="center" vertical="center" wrapText="1"/>
      <protection locked="0" hidden="1"/>
    </xf>
    <xf numFmtId="0" fontId="2" fillId="5" borderId="0" xfId="0" applyFont="1" applyFill="1" applyBorder="1" applyAlignment="1" applyProtection="1">
      <alignment horizontal="center" wrapText="1"/>
      <protection locked="0"/>
    </xf>
    <xf numFmtId="0" fontId="2" fillId="5" borderId="0" xfId="0" applyFont="1" applyFill="1" applyAlignment="1" applyProtection="1">
      <alignment horizontal="center" wrapText="1"/>
      <protection locked="0"/>
    </xf>
    <xf numFmtId="0" fontId="2" fillId="5"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protection locked="0"/>
    </xf>
    <xf numFmtId="0" fontId="26" fillId="10" borderId="21" xfId="0" applyFont="1" applyFill="1" applyBorder="1" applyAlignment="1" applyProtection="1">
      <alignment horizontal="center" vertical="center"/>
      <protection locked="0"/>
    </xf>
    <xf numFmtId="0" fontId="26" fillId="10" borderId="20" xfId="0" applyFont="1" applyFill="1" applyBorder="1" applyAlignment="1" applyProtection="1">
      <alignment horizontal="center" vertical="center"/>
      <protection locked="0"/>
    </xf>
    <xf numFmtId="0" fontId="26" fillId="10" borderId="1" xfId="0" applyFont="1" applyFill="1" applyBorder="1" applyAlignment="1" applyProtection="1">
      <alignment horizontal="center" vertical="center"/>
      <protection locked="0"/>
    </xf>
    <xf numFmtId="0" fontId="28" fillId="0" borderId="21" xfId="0" applyFont="1" applyBorder="1" applyAlignment="1" applyProtection="1">
      <alignment horizontal="center"/>
      <protection locked="0"/>
    </xf>
    <xf numFmtId="0" fontId="28" fillId="0" borderId="20" xfId="0" applyFont="1" applyBorder="1" applyAlignment="1" applyProtection="1">
      <alignment horizontal="center"/>
      <protection locked="0"/>
    </xf>
    <xf numFmtId="0" fontId="28" fillId="0" borderId="1" xfId="0" applyFont="1" applyBorder="1" applyAlignment="1" applyProtection="1">
      <alignment horizontal="center"/>
      <protection locked="0"/>
    </xf>
    <xf numFmtId="0" fontId="2" fillId="0" borderId="3"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10" borderId="36" xfId="0" applyFont="1" applyFill="1" applyBorder="1" applyAlignment="1" applyProtection="1">
      <alignment horizontal="left" vertical="center"/>
      <protection locked="0"/>
    </xf>
    <xf numFmtId="0" fontId="2" fillId="10" borderId="6" xfId="0" applyFont="1" applyFill="1" applyBorder="1" applyAlignment="1" applyProtection="1">
      <alignment horizontal="left" vertical="center"/>
      <protection locked="0"/>
    </xf>
    <xf numFmtId="0" fontId="2" fillId="10" borderId="7" xfId="0" applyFont="1" applyFill="1" applyBorder="1" applyAlignment="1" applyProtection="1">
      <alignment horizontal="left" vertical="center"/>
      <protection locked="0"/>
    </xf>
    <xf numFmtId="0" fontId="2" fillId="10" borderId="5" xfId="0" applyFont="1" applyFill="1" applyBorder="1" applyAlignment="1" applyProtection="1">
      <alignment horizontal="left" wrapText="1"/>
      <protection locked="0"/>
    </xf>
    <xf numFmtId="0" fontId="2" fillId="10" borderId="6" xfId="0" applyFont="1" applyFill="1" applyBorder="1" applyAlignment="1" applyProtection="1">
      <alignment horizontal="left" wrapText="1"/>
      <protection locked="0"/>
    </xf>
    <xf numFmtId="0" fontId="2" fillId="10" borderId="7" xfId="0" applyFont="1" applyFill="1" applyBorder="1" applyAlignment="1" applyProtection="1">
      <alignment horizontal="left" wrapText="1"/>
      <protection locked="0"/>
    </xf>
    <xf numFmtId="0" fontId="26" fillId="10" borderId="40" xfId="0" applyFont="1" applyFill="1" applyBorder="1" applyAlignment="1" applyProtection="1">
      <alignment horizontal="center" vertical="center"/>
      <protection locked="0"/>
    </xf>
    <xf numFmtId="0" fontId="28" fillId="0" borderId="39" xfId="0" applyFont="1" applyBorder="1" applyAlignment="1" applyProtection="1">
      <alignment horizontal="center"/>
      <protection locked="0"/>
    </xf>
    <xf numFmtId="0" fontId="42" fillId="10" borderId="6" xfId="0" applyFont="1" applyFill="1" applyBorder="1" applyAlignment="1" applyProtection="1">
      <alignment horizontal="center" vertical="top" wrapText="1"/>
      <protection locked="0"/>
    </xf>
    <xf numFmtId="0" fontId="0" fillId="0" borderId="2" xfId="0" applyBorder="1" applyAlignment="1">
      <alignment horizontal="center"/>
    </xf>
    <xf numFmtId="0" fontId="9" fillId="0" borderId="16" xfId="0" applyFont="1" applyBorder="1" applyAlignment="1">
      <alignment horizontal="center"/>
    </xf>
    <xf numFmtId="0" fontId="0" fillId="0" borderId="2" xfId="0" applyBorder="1" applyAlignment="1">
      <alignment horizontal="center" wrapText="1"/>
    </xf>
    <xf numFmtId="0" fontId="0" fillId="0" borderId="38" xfId="0" applyBorder="1" applyAlignment="1">
      <alignment horizontal="center" wrapText="1"/>
    </xf>
    <xf numFmtId="165" fontId="0" fillId="4" borderId="36" xfId="1" applyNumberFormat="1" applyFont="1" applyFill="1" applyBorder="1" applyAlignment="1">
      <alignment horizontal="center"/>
    </xf>
    <xf numFmtId="165" fontId="0" fillId="4" borderId="7" xfId="1" applyNumberFormat="1" applyFont="1" applyFill="1" applyBorder="1" applyAlignment="1">
      <alignment horizontal="center"/>
    </xf>
    <xf numFmtId="165" fontId="0" fillId="4" borderId="3" xfId="1" applyNumberFormat="1" applyFont="1" applyFill="1" applyBorder="1" applyAlignment="1">
      <alignment horizontal="center"/>
    </xf>
    <xf numFmtId="165" fontId="0" fillId="4" borderId="5" xfId="1" applyNumberFormat="1" applyFont="1" applyFill="1" applyBorder="1" applyAlignment="1">
      <alignment horizontal="center"/>
    </xf>
    <xf numFmtId="0" fontId="28" fillId="0" borderId="0" xfId="0" applyFont="1" applyBorder="1" applyAlignment="1">
      <alignment horizontal="center"/>
    </xf>
    <xf numFmtId="0" fontId="2" fillId="0" borderId="0" xfId="0" quotePrefix="1" applyFont="1" applyAlignment="1">
      <alignment horizontal="left" vertical="top" wrapText="1"/>
    </xf>
    <xf numFmtId="0" fontId="26" fillId="10" borderId="6" xfId="0" applyFont="1" applyFill="1" applyBorder="1" applyAlignment="1">
      <alignment horizontal="center" vertical="center"/>
    </xf>
    <xf numFmtId="0" fontId="42" fillId="10" borderId="36" xfId="0" applyFont="1" applyFill="1" applyBorder="1" applyAlignment="1">
      <alignment horizontal="center" vertical="center"/>
    </xf>
    <xf numFmtId="0" fontId="42" fillId="10" borderId="6" xfId="0" applyFont="1" applyFill="1" applyBorder="1" applyAlignment="1">
      <alignment horizontal="center" vertical="center"/>
    </xf>
    <xf numFmtId="0" fontId="42" fillId="10" borderId="7" xfId="0" applyFont="1" applyFill="1" applyBorder="1" applyAlignment="1">
      <alignment horizontal="center" vertical="center"/>
    </xf>
    <xf numFmtId="0" fontId="0" fillId="2" borderId="3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2" fillId="9" borderId="3" xfId="0" applyFont="1"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7" xfId="0" applyBorder="1" applyAlignment="1" applyProtection="1">
      <alignment horizontal="left"/>
      <protection locked="0"/>
    </xf>
    <xf numFmtId="0" fontId="16" fillId="10" borderId="35" xfId="0" applyFont="1" applyFill="1" applyBorder="1" applyAlignment="1" applyProtection="1">
      <alignment horizontal="center" vertical="center"/>
      <protection locked="0"/>
    </xf>
    <xf numFmtId="0" fontId="28" fillId="0" borderId="35" xfId="0" applyFont="1" applyBorder="1" applyAlignment="1" applyProtection="1">
      <alignment horizontal="center"/>
      <protection locked="0"/>
    </xf>
    <xf numFmtId="0" fontId="42" fillId="10" borderId="40"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protection locked="0"/>
    </xf>
    <xf numFmtId="0" fontId="2" fillId="10" borderId="12"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49" fillId="2" borderId="36" xfId="0" applyFont="1" applyFill="1" applyBorder="1" applyAlignment="1" applyProtection="1">
      <alignment horizontal="left"/>
      <protection locked="0"/>
    </xf>
    <xf numFmtId="0" fontId="49" fillId="2" borderId="7" xfId="0" applyFont="1" applyFill="1" applyBorder="1" applyAlignment="1" applyProtection="1">
      <alignment horizontal="left"/>
      <protection locked="0"/>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5" xfId="0" applyFont="1" applyBorder="1" applyAlignment="1">
      <alignment horizontal="center" vertical="top" wrapTex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4" borderId="36"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0" borderId="27" xfId="0" applyFont="1" applyBorder="1" applyAlignment="1">
      <alignment horizontal="left" vertical="top" wrapText="1"/>
    </xf>
    <xf numFmtId="0" fontId="0" fillId="2" borderId="35" xfId="0" applyFill="1" applyBorder="1" applyAlignment="1">
      <alignment horizontal="center"/>
    </xf>
    <xf numFmtId="0" fontId="28" fillId="0" borderId="36" xfId="0" applyFont="1" applyFill="1" applyBorder="1" applyAlignment="1">
      <alignment horizontal="center"/>
    </xf>
    <xf numFmtId="0" fontId="28" fillId="0" borderId="7" xfId="0" applyFont="1" applyFill="1" applyBorder="1" applyAlignment="1">
      <alignment horizontal="center"/>
    </xf>
    <xf numFmtId="0" fontId="2" fillId="0" borderId="36" xfId="0" applyFont="1" applyBorder="1" applyAlignment="1">
      <alignment horizontal="center"/>
    </xf>
    <xf numFmtId="0" fontId="26" fillId="10" borderId="7" xfId="0" applyFont="1" applyFill="1" applyBorder="1" applyAlignment="1">
      <alignment horizontal="center" vertical="center"/>
    </xf>
    <xf numFmtId="0" fontId="42" fillId="10" borderId="40" xfId="0" applyFont="1" applyFill="1" applyBorder="1" applyAlignment="1">
      <alignment horizontal="center" vertical="center"/>
    </xf>
    <xf numFmtId="0" fontId="7" fillId="10" borderId="35" xfId="0" applyFont="1" applyFill="1" applyBorder="1" applyAlignment="1">
      <alignment horizontal="left"/>
    </xf>
    <xf numFmtId="0" fontId="7" fillId="10" borderId="36" xfId="0" applyFont="1" applyFill="1" applyBorder="1" applyAlignment="1">
      <alignment horizontal="left"/>
    </xf>
    <xf numFmtId="0" fontId="7" fillId="10" borderId="6" xfId="0" applyFont="1" applyFill="1" applyBorder="1" applyAlignment="1">
      <alignment horizontal="left"/>
    </xf>
    <xf numFmtId="0" fontId="7" fillId="10" borderId="7" xfId="0" applyFont="1" applyFill="1" applyBorder="1" applyAlignment="1">
      <alignment horizontal="left"/>
    </xf>
    <xf numFmtId="0" fontId="2" fillId="10" borderId="36" xfId="0" applyFont="1" applyFill="1" applyBorder="1" applyAlignment="1">
      <alignment horizontal="left"/>
    </xf>
    <xf numFmtId="0" fontId="2" fillId="10" borderId="7" xfId="0" applyFont="1" applyFill="1" applyBorder="1" applyAlignment="1">
      <alignment horizontal="left"/>
    </xf>
    <xf numFmtId="0" fontId="29" fillId="10" borderId="42" xfId="0" applyFont="1" applyFill="1" applyBorder="1" applyAlignment="1">
      <alignment horizontal="left" vertical="top" wrapText="1"/>
    </xf>
    <xf numFmtId="0" fontId="26" fillId="10" borderId="21" xfId="0" applyFont="1" applyFill="1" applyBorder="1" applyAlignment="1">
      <alignment horizontal="center" vertical="center"/>
    </xf>
    <xf numFmtId="0" fontId="26" fillId="10" borderId="1" xfId="0" applyFont="1" applyFill="1" applyBorder="1" applyAlignment="1">
      <alignment horizontal="center" vertical="center"/>
    </xf>
    <xf numFmtId="0" fontId="28" fillId="0" borderId="21" xfId="0" applyFont="1" applyBorder="1" applyAlignment="1">
      <alignment horizontal="center"/>
    </xf>
    <xf numFmtId="0" fontId="28" fillId="0" borderId="20" xfId="0" applyFont="1" applyBorder="1" applyAlignment="1">
      <alignment horizontal="center"/>
    </xf>
    <xf numFmtId="0" fontId="28" fillId="0" borderId="1" xfId="0" applyFont="1" applyBorder="1" applyAlignment="1">
      <alignment horizontal="center"/>
    </xf>
    <xf numFmtId="0" fontId="42" fillId="10" borderId="42" xfId="0" applyFont="1" applyFill="1" applyBorder="1" applyAlignment="1">
      <alignment horizontal="center" vertical="center"/>
    </xf>
    <xf numFmtId="0" fontId="7" fillId="10" borderId="43" xfId="0" applyFont="1" applyFill="1" applyBorder="1" applyAlignment="1">
      <alignment horizontal="left" vertical="center"/>
    </xf>
    <xf numFmtId="0" fontId="7" fillId="10" borderId="6" xfId="0" applyFont="1" applyFill="1" applyBorder="1" applyAlignment="1">
      <alignment horizontal="left" vertical="center"/>
    </xf>
    <xf numFmtId="0" fontId="7" fillId="10" borderId="7" xfId="0" applyFont="1" applyFill="1" applyBorder="1" applyAlignment="1">
      <alignment horizontal="left" vertical="center"/>
    </xf>
    <xf numFmtId="0" fontId="16" fillId="10" borderId="5" xfId="0" applyFont="1" applyFill="1" applyBorder="1" applyAlignment="1">
      <alignment horizontal="center" vertical="center"/>
    </xf>
    <xf numFmtId="0" fontId="16" fillId="10" borderId="6" xfId="0" applyFont="1" applyFill="1" applyBorder="1" applyAlignment="1">
      <alignment horizontal="center" vertical="center"/>
    </xf>
    <xf numFmtId="0" fontId="16" fillId="10" borderId="7" xfId="0" applyFont="1" applyFill="1" applyBorder="1" applyAlignment="1">
      <alignment horizontal="center" vertical="center"/>
    </xf>
    <xf numFmtId="0" fontId="28" fillId="0" borderId="6" xfId="0" applyFont="1" applyBorder="1" applyAlignment="1">
      <alignment horizontal="center"/>
    </xf>
    <xf numFmtId="0" fontId="21"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0" fillId="0" borderId="0" xfId="0" applyFont="1" applyAlignment="1">
      <alignment horizontal="center" vertical="center"/>
    </xf>
    <xf numFmtId="0" fontId="0" fillId="0" borderId="14" xfId="0" applyFont="1" applyBorder="1" applyAlignment="1">
      <alignment horizontal="center" vertical="center"/>
    </xf>
    <xf numFmtId="0" fontId="21" fillId="5" borderId="0" xfId="0" applyFont="1" applyFill="1" applyBorder="1" applyAlignment="1">
      <alignment horizontal="center" vertical="center"/>
    </xf>
    <xf numFmtId="0" fontId="47" fillId="0" borderId="0" xfId="5" applyProtection="1">
      <protection locked="0"/>
    </xf>
  </cellXfs>
  <cellStyles count="6">
    <cellStyle name="Comma" xfId="1" builtinId="3"/>
    <cellStyle name="Currency" xfId="2" builtinId="4"/>
    <cellStyle name="Hyperlink" xfId="5" builtinId="8"/>
    <cellStyle name="Normal" xfId="0" builtinId="0"/>
    <cellStyle name="Normal 2" xfId="4"/>
    <cellStyle name="Percent" xfId="3" builtinId="5"/>
  </cellStyles>
  <dxfs count="1">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245745</xdr:colOff>
      <xdr:row>76</xdr:row>
      <xdr:rowOff>28575</xdr:rowOff>
    </xdr:from>
    <xdr:to>
      <xdr:col>10</xdr:col>
      <xdr:colOff>245745</xdr:colOff>
      <xdr:row>76</xdr:row>
      <xdr:rowOff>28575</xdr:rowOff>
    </xdr:to>
    <xdr:cxnSp macro="">
      <xdr:nvCxnSpPr>
        <xdr:cNvPr id="22" name="Line 34">
          <a:extLst>
            <a:ext uri="{FF2B5EF4-FFF2-40B4-BE49-F238E27FC236}">
              <a16:creationId xmlns:a16="http://schemas.microsoft.com/office/drawing/2014/main" id="{00000000-0008-0000-0300-000016000000}"/>
            </a:ext>
          </a:extLst>
        </xdr:cNvPr>
        <xdr:cNvCxnSpPr>
          <a:cxnSpLocks noChangeShapeType="1"/>
        </xdr:cNvCxnSpPr>
      </xdr:nvCxnSpPr>
      <xdr:spPr bwMode="auto">
        <a:xfrm>
          <a:off x="3017520" y="556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3.%20COMMUNITY%20DEVELOPMENT\PROGRAMS%20&amp;%20INITIATIVES\HOUSING\Application\Scattered%20Site%20and%20Small%20Rental%20Development%20Applicatio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Wendy%20K.%20Smith\My%20Documents\CAI\TRAININGS\PA%20Rental%20Trainings%202011\PA%20Rental%20Training%20for%20PJs\HOME%20Rental%20Proforma%20for%20PJs%20Feb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Process Schedule"/>
      <sheetName val="BAHTF"/>
      <sheetName val="VCHTF"/>
      <sheetName val="HOB-Multifamily"/>
      <sheetName val="HOB-Single Family"/>
      <sheetName val="Design Review"/>
      <sheetName val="Public Engagement Instructions"/>
      <sheetName val="Cover Page"/>
      <sheetName val="A - Public Engagement"/>
      <sheetName val="B - Funding Request"/>
      <sheetName val="C - Dev Team"/>
      <sheetName val="C1 - Manager Info"/>
      <sheetName val="C2 - Property Schedule"/>
      <sheetName val="D - Project Info"/>
      <sheetName val="E - Proforma Instructions"/>
      <sheetName val="F - Summary"/>
      <sheetName val="G - Revenue"/>
      <sheetName val="H - Operating Budget"/>
      <sheetName val="I - Operating Cash Flow"/>
      <sheetName val="J - Development Budget"/>
      <sheetName val="K - Construction Budget"/>
      <sheetName val="L - Construction Cash Flow"/>
      <sheetName val="M - Notes"/>
      <sheetName val="N - Application Certification"/>
      <sheetName val="O - Affidav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4">
          <cell r="D24">
            <v>16</v>
          </cell>
          <cell r="H24">
            <v>1350</v>
          </cell>
        </row>
      </sheetData>
      <sheetData sheetId="18"/>
      <sheetData sheetId="19">
        <row r="30">
          <cell r="E30">
            <v>0</v>
          </cell>
        </row>
      </sheetData>
      <sheetData sheetId="20">
        <row r="66">
          <cell r="G66">
            <v>536686.29971199995</v>
          </cell>
        </row>
      </sheetData>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Compliance Info"/>
      <sheetName val="1)Summary"/>
      <sheetName val="2)Unit Mix &amp; Revenue"/>
      <sheetName val="3)Annual Operating Budget"/>
      <sheetName val="4)Operating Cash Flow"/>
      <sheetName val="5)Development Budget"/>
      <sheetName val="6) Construction Budget"/>
      <sheetName val="7)Subsidy Analysis"/>
      <sheetName val="Notes"/>
    </sheetNames>
    <sheetDataSet>
      <sheetData sheetId="0" refreshError="1"/>
      <sheetData sheetId="1" refreshError="1"/>
      <sheetData sheetId="2" refreshError="1"/>
      <sheetData sheetId="3">
        <row r="22">
          <cell r="N22">
            <v>0</v>
          </cell>
        </row>
      </sheetData>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racewell@partnersforhome.org" TargetMode="External"/><Relationship Id="rId2" Type="http://schemas.openxmlformats.org/officeDocument/2006/relationships/hyperlink" Target="http://www.partnersforhome.org/" TargetMode="External"/><Relationship Id="rId1" Type="http://schemas.openxmlformats.org/officeDocument/2006/relationships/hyperlink" Target="mailto:jane.bilger@csh.org"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tabSelected="1" topLeftCell="A25" zoomScaleNormal="100" workbookViewId="0">
      <selection activeCell="B40" sqref="B40:I41"/>
    </sheetView>
  </sheetViews>
  <sheetFormatPr defaultColWidth="9.1796875" defaultRowHeight="14.5" x14ac:dyDescent="0.35"/>
  <cols>
    <col min="1" max="1" width="8.1796875" style="147" customWidth="1"/>
    <col min="2" max="2" width="17.453125" style="147" customWidth="1"/>
    <col min="3" max="5" width="9.1796875" style="147"/>
    <col min="6" max="6" width="12.81640625" style="147" bestFit="1" customWidth="1"/>
    <col min="7" max="8" width="9.1796875" style="147"/>
    <col min="9" max="9" width="13.1796875" style="147" customWidth="1"/>
    <col min="10" max="16384" width="9.1796875" style="147"/>
  </cols>
  <sheetData>
    <row r="2" spans="1:9" ht="18.5" x14ac:dyDescent="0.45">
      <c r="A2" s="486" t="s">
        <v>212</v>
      </c>
      <c r="B2" s="487"/>
      <c r="C2" s="487"/>
      <c r="D2" s="488"/>
      <c r="E2" s="266"/>
      <c r="F2" s="492" t="s">
        <v>317</v>
      </c>
      <c r="G2" s="493"/>
      <c r="H2" s="494"/>
    </row>
    <row r="3" spans="1:9" ht="12" customHeight="1" x14ac:dyDescent="0.45">
      <c r="A3" s="148"/>
      <c r="B3" s="267"/>
      <c r="C3" s="267"/>
      <c r="D3" s="267"/>
      <c r="E3" s="266"/>
      <c r="F3" s="149"/>
      <c r="G3" s="149"/>
      <c r="H3" s="266"/>
    </row>
    <row r="4" spans="1:9" ht="24.75" customHeight="1" x14ac:dyDescent="0.35">
      <c r="A4" s="489" t="s">
        <v>67</v>
      </c>
      <c r="B4" s="490"/>
      <c r="C4" s="490"/>
      <c r="D4" s="490"/>
      <c r="E4" s="490"/>
      <c r="F4" s="490"/>
      <c r="G4" s="490"/>
      <c r="H4" s="490"/>
      <c r="I4" s="491"/>
    </row>
    <row r="5" spans="1:9" ht="13.5" customHeight="1" x14ac:dyDescent="0.45">
      <c r="B5" s="268"/>
      <c r="C5" s="269"/>
      <c r="D5" s="269"/>
      <c r="E5" s="269"/>
      <c r="F5" s="270"/>
      <c r="G5" s="269"/>
      <c r="H5" s="271"/>
      <c r="I5" s="271"/>
    </row>
    <row r="6" spans="1:9" ht="15.5" x14ac:dyDescent="0.35">
      <c r="B6" s="484" t="s">
        <v>138</v>
      </c>
      <c r="C6" s="484"/>
      <c r="D6" s="484"/>
      <c r="E6" s="484"/>
      <c r="F6" s="484"/>
      <c r="G6" s="484"/>
      <c r="H6" s="484"/>
      <c r="I6" s="484"/>
    </row>
    <row r="7" spans="1:9" ht="50.25" customHeight="1" x14ac:dyDescent="0.35">
      <c r="B7" s="485" t="s">
        <v>10</v>
      </c>
      <c r="C7" s="485"/>
      <c r="D7" s="485"/>
      <c r="E7" s="485"/>
      <c r="F7" s="485"/>
      <c r="G7" s="485"/>
      <c r="H7" s="485"/>
      <c r="I7" s="485"/>
    </row>
    <row r="8" spans="1:9" ht="81" customHeight="1" x14ac:dyDescent="0.35">
      <c r="B8" s="485" t="s">
        <v>631</v>
      </c>
      <c r="C8" s="485"/>
      <c r="D8" s="485"/>
      <c r="E8" s="485"/>
      <c r="F8" s="485"/>
      <c r="G8" s="485"/>
      <c r="H8" s="485"/>
      <c r="I8" s="485"/>
    </row>
    <row r="9" spans="1:9" ht="48" customHeight="1" x14ac:dyDescent="0.35">
      <c r="B9" s="485" t="s">
        <v>312</v>
      </c>
      <c r="C9" s="485"/>
      <c r="D9" s="485"/>
      <c r="E9" s="485"/>
      <c r="F9" s="485"/>
      <c r="G9" s="485"/>
      <c r="H9" s="485"/>
      <c r="I9" s="485"/>
    </row>
    <row r="10" spans="1:9" ht="46.5" customHeight="1" x14ac:dyDescent="0.35">
      <c r="B10" s="485" t="s">
        <v>647</v>
      </c>
      <c r="C10" s="485"/>
      <c r="D10" s="485"/>
      <c r="E10" s="485"/>
      <c r="F10" s="485"/>
      <c r="G10" s="485"/>
      <c r="H10" s="485"/>
      <c r="I10" s="485"/>
    </row>
    <row r="11" spans="1:9" ht="12" customHeight="1" x14ac:dyDescent="0.35">
      <c r="B11" s="272"/>
      <c r="C11" s="272"/>
      <c r="D11" s="272"/>
      <c r="E11" s="272"/>
      <c r="F11" s="272"/>
      <c r="G11" s="272"/>
      <c r="H11" s="272"/>
      <c r="I11" s="272"/>
    </row>
    <row r="12" spans="1:9" ht="17.25" customHeight="1" x14ac:dyDescent="0.35">
      <c r="B12" s="484" t="s">
        <v>12</v>
      </c>
      <c r="C12" s="484"/>
      <c r="D12" s="484"/>
      <c r="E12" s="484"/>
      <c r="F12" s="484"/>
      <c r="G12" s="484"/>
      <c r="H12" s="484"/>
      <c r="I12" s="484"/>
    </row>
    <row r="13" spans="1:9" ht="48" customHeight="1" x14ac:dyDescent="0.35">
      <c r="B13" s="485" t="s">
        <v>13</v>
      </c>
      <c r="C13" s="485"/>
      <c r="D13" s="485"/>
      <c r="E13" s="485"/>
      <c r="F13" s="485"/>
      <c r="G13" s="485"/>
      <c r="H13" s="485"/>
      <c r="I13" s="485"/>
    </row>
    <row r="14" spans="1:9" ht="14.25" customHeight="1" x14ac:dyDescent="0.35">
      <c r="B14" s="272"/>
      <c r="C14" s="272"/>
      <c r="D14" s="272"/>
      <c r="E14" s="272"/>
      <c r="F14" s="272"/>
      <c r="G14" s="272"/>
      <c r="H14" s="272"/>
      <c r="I14" s="272"/>
    </row>
    <row r="15" spans="1:9" ht="22.5" customHeight="1" x14ac:dyDescent="0.35">
      <c r="B15" s="484" t="s">
        <v>313</v>
      </c>
      <c r="C15" s="484"/>
      <c r="D15" s="484"/>
      <c r="E15" s="484"/>
      <c r="F15" s="484"/>
      <c r="G15" s="484"/>
      <c r="H15" s="484"/>
      <c r="I15" s="484"/>
    </row>
    <row r="16" spans="1:9" ht="30" customHeight="1" x14ac:dyDescent="0.35">
      <c r="B16" s="485" t="s">
        <v>11</v>
      </c>
      <c r="C16" s="485"/>
      <c r="D16" s="485"/>
      <c r="E16" s="485"/>
      <c r="F16" s="485"/>
      <c r="G16" s="485"/>
      <c r="H16" s="485"/>
      <c r="I16" s="485"/>
    </row>
    <row r="17" spans="2:9" ht="17.25" customHeight="1" x14ac:dyDescent="0.35">
      <c r="B17" s="485" t="s">
        <v>68</v>
      </c>
      <c r="C17" s="485"/>
      <c r="D17" s="485"/>
      <c r="E17" s="485"/>
      <c r="F17" s="485"/>
      <c r="G17" s="485"/>
      <c r="H17" s="485"/>
      <c r="I17" s="485"/>
    </row>
    <row r="18" spans="2:9" ht="51.75" customHeight="1" x14ac:dyDescent="0.35">
      <c r="B18" s="485" t="s">
        <v>69</v>
      </c>
      <c r="C18" s="485"/>
      <c r="D18" s="485"/>
      <c r="E18" s="485"/>
      <c r="F18" s="485"/>
      <c r="G18" s="485"/>
      <c r="H18" s="485"/>
      <c r="I18" s="485"/>
    </row>
    <row r="19" spans="2:9" ht="30.75" customHeight="1" x14ac:dyDescent="0.35">
      <c r="B19" s="485" t="s">
        <v>65</v>
      </c>
      <c r="C19" s="485"/>
      <c r="D19" s="485"/>
      <c r="E19" s="485"/>
      <c r="F19" s="485"/>
      <c r="G19" s="485"/>
      <c r="H19" s="485"/>
      <c r="I19" s="485"/>
    </row>
    <row r="20" spans="2:9" ht="34.5" customHeight="1" x14ac:dyDescent="0.35">
      <c r="B20" s="485" t="s">
        <v>66</v>
      </c>
      <c r="C20" s="485"/>
      <c r="D20" s="485"/>
      <c r="E20" s="485"/>
      <c r="F20" s="485"/>
      <c r="G20" s="485"/>
      <c r="H20" s="485"/>
      <c r="I20" s="485"/>
    </row>
    <row r="21" spans="2:9" ht="11.25" customHeight="1" x14ac:dyDescent="0.35">
      <c r="B21" s="272"/>
      <c r="C21" s="272"/>
      <c r="D21" s="272"/>
      <c r="E21" s="272"/>
      <c r="F21" s="272"/>
      <c r="G21" s="272"/>
      <c r="H21" s="272"/>
      <c r="I21" s="272"/>
    </row>
    <row r="22" spans="2:9" ht="15.5" x14ac:dyDescent="0.35">
      <c r="B22" s="484" t="s">
        <v>118</v>
      </c>
      <c r="C22" s="484"/>
      <c r="D22" s="484"/>
      <c r="E22" s="484"/>
      <c r="F22" s="484"/>
      <c r="G22" s="484"/>
      <c r="H22" s="484"/>
      <c r="I22" s="484"/>
    </row>
    <row r="23" spans="2:9" ht="33.75" customHeight="1" thickBot="1" x14ac:dyDescent="0.4">
      <c r="B23" s="485" t="s">
        <v>314</v>
      </c>
      <c r="C23" s="485"/>
      <c r="D23" s="485"/>
      <c r="E23" s="485"/>
      <c r="F23" s="485"/>
      <c r="G23" s="485"/>
      <c r="H23" s="485"/>
      <c r="I23" s="485"/>
    </row>
    <row r="24" spans="2:9" ht="18.75" customHeight="1" thickBot="1" x14ac:dyDescent="0.4">
      <c r="B24" s="485" t="s">
        <v>315</v>
      </c>
      <c r="C24" s="485"/>
      <c r="D24" s="485"/>
      <c r="E24" s="485"/>
      <c r="F24" s="485"/>
      <c r="G24" s="485"/>
      <c r="H24" s="485"/>
      <c r="I24" s="273"/>
    </row>
    <row r="25" spans="2:9" ht="18.75" customHeight="1" thickBot="1" x14ac:dyDescent="0.4">
      <c r="B25" s="485" t="s">
        <v>308</v>
      </c>
      <c r="C25" s="485"/>
      <c r="D25" s="485"/>
      <c r="E25" s="485"/>
      <c r="F25" s="485"/>
      <c r="G25" s="485"/>
      <c r="H25" s="485"/>
      <c r="I25" s="274"/>
    </row>
    <row r="26" spans="2:9" ht="18.75" customHeight="1" thickBot="1" x14ac:dyDescent="0.4">
      <c r="B26" s="485" t="s">
        <v>316</v>
      </c>
      <c r="C26" s="485"/>
      <c r="D26" s="485"/>
      <c r="E26" s="485"/>
      <c r="F26" s="485"/>
      <c r="G26" s="485"/>
      <c r="H26" s="272"/>
      <c r="I26" s="275"/>
    </row>
    <row r="27" spans="2:9" x14ac:dyDescent="0.35">
      <c r="B27" s="154" t="s">
        <v>119</v>
      </c>
      <c r="C27" s="154"/>
    </row>
    <row r="28" spans="2:9" x14ac:dyDescent="0.35">
      <c r="H28" s="154"/>
      <c r="I28" s="154"/>
    </row>
    <row r="29" spans="2:9" ht="15.5" x14ac:dyDescent="0.35">
      <c r="B29" s="484" t="s">
        <v>105</v>
      </c>
      <c r="C29" s="484"/>
      <c r="D29" s="484"/>
      <c r="E29" s="484"/>
      <c r="F29" s="484"/>
      <c r="G29" s="484"/>
      <c r="H29" s="484"/>
      <c r="I29" s="484"/>
    </row>
    <row r="30" spans="2:9" ht="15" customHeight="1" x14ac:dyDescent="0.35">
      <c r="B30" s="276" t="s">
        <v>644</v>
      </c>
    </row>
    <row r="31" spans="2:9" ht="16.5" customHeight="1" x14ac:dyDescent="0.35">
      <c r="B31" s="482" t="s">
        <v>646</v>
      </c>
      <c r="C31" s="483"/>
      <c r="D31" s="483"/>
      <c r="E31" s="483"/>
      <c r="F31" s="483"/>
      <c r="G31" s="483"/>
      <c r="H31" s="483"/>
      <c r="I31" s="483"/>
    </row>
    <row r="32" spans="2:9" ht="15" customHeight="1" x14ac:dyDescent="0.35">
      <c r="B32" s="454" t="s">
        <v>645</v>
      </c>
    </row>
    <row r="33" spans="2:9" ht="15" customHeight="1" x14ac:dyDescent="0.35"/>
    <row r="34" spans="2:9" ht="15" customHeight="1" x14ac:dyDescent="0.45">
      <c r="B34" s="268" t="s">
        <v>667</v>
      </c>
      <c r="C34" s="258"/>
      <c r="D34" s="258"/>
      <c r="E34" s="258"/>
    </row>
    <row r="35" spans="2:9" ht="18.5" x14ac:dyDescent="0.45">
      <c r="B35" s="268" t="s">
        <v>106</v>
      </c>
      <c r="C35" s="258"/>
      <c r="D35" s="258"/>
      <c r="E35" s="258"/>
    </row>
    <row r="36" spans="2:9" ht="15" customHeight="1" x14ac:dyDescent="0.45">
      <c r="B36" s="268" t="s">
        <v>107</v>
      </c>
      <c r="C36" s="258"/>
      <c r="D36" s="258"/>
      <c r="E36" s="258"/>
    </row>
    <row r="37" spans="2:9" ht="15" customHeight="1" x14ac:dyDescent="0.45">
      <c r="B37" s="268" t="s">
        <v>108</v>
      </c>
      <c r="C37" s="258"/>
      <c r="D37" s="258"/>
      <c r="E37" s="258"/>
    </row>
    <row r="38" spans="2:9" x14ac:dyDescent="0.35">
      <c r="B38" s="766" t="s">
        <v>666</v>
      </c>
    </row>
    <row r="39" spans="2:9" x14ac:dyDescent="0.35">
      <c r="B39" s="766"/>
    </row>
    <row r="40" spans="2:9" ht="15" customHeight="1" x14ac:dyDescent="0.35">
      <c r="B40" s="482" t="s">
        <v>668</v>
      </c>
      <c r="C40" s="483"/>
      <c r="D40" s="483"/>
      <c r="E40" s="483"/>
      <c r="F40" s="483"/>
      <c r="G40" s="483"/>
      <c r="H40" s="483"/>
      <c r="I40" s="483"/>
    </row>
    <row r="41" spans="2:9" ht="33" customHeight="1" x14ac:dyDescent="0.35">
      <c r="B41" s="483"/>
      <c r="C41" s="483"/>
      <c r="D41" s="483"/>
      <c r="E41" s="483"/>
      <c r="F41" s="483"/>
      <c r="G41" s="483"/>
      <c r="H41" s="483"/>
      <c r="I41" s="483"/>
    </row>
    <row r="42" spans="2:9" ht="19.5" customHeight="1" x14ac:dyDescent="0.35">
      <c r="B42" s="481" t="s">
        <v>663</v>
      </c>
      <c r="C42" s="480"/>
      <c r="D42" s="480"/>
      <c r="E42" s="480"/>
      <c r="F42" s="480"/>
      <c r="G42" s="480"/>
      <c r="H42" s="480"/>
      <c r="I42" s="480"/>
    </row>
    <row r="43" spans="2:9" x14ac:dyDescent="0.35">
      <c r="B43" s="482" t="s">
        <v>664</v>
      </c>
      <c r="C43" s="483"/>
      <c r="D43" s="483"/>
      <c r="E43" s="483"/>
      <c r="F43" s="483"/>
      <c r="G43" s="483"/>
      <c r="H43" s="483"/>
      <c r="I43" s="483"/>
    </row>
    <row r="44" spans="2:9" ht="18.5" customHeight="1" x14ac:dyDescent="0.35">
      <c r="B44" s="483"/>
      <c r="C44" s="483"/>
      <c r="D44" s="483"/>
      <c r="E44" s="483"/>
      <c r="F44" s="483"/>
      <c r="G44" s="483"/>
      <c r="H44" s="483"/>
      <c r="I44" s="483"/>
    </row>
    <row r="45" spans="2:9" x14ac:dyDescent="0.35">
      <c r="B45" s="766" t="s">
        <v>665</v>
      </c>
    </row>
  </sheetData>
  <mergeCells count="25">
    <mergeCell ref="A2:D2"/>
    <mergeCell ref="A4:I4"/>
    <mergeCell ref="F2:H2"/>
    <mergeCell ref="B31:I31"/>
    <mergeCell ref="B25:H25"/>
    <mergeCell ref="B10:I10"/>
    <mergeCell ref="B24:H24"/>
    <mergeCell ref="B23:I23"/>
    <mergeCell ref="B22:I22"/>
    <mergeCell ref="B29:I29"/>
    <mergeCell ref="B20:I20"/>
    <mergeCell ref="B12:I12"/>
    <mergeCell ref="B26:G26"/>
    <mergeCell ref="B18:I18"/>
    <mergeCell ref="B19:I19"/>
    <mergeCell ref="B43:I44"/>
    <mergeCell ref="B40:I41"/>
    <mergeCell ref="B6:I6"/>
    <mergeCell ref="B7:I7"/>
    <mergeCell ref="B16:I16"/>
    <mergeCell ref="B17:I17"/>
    <mergeCell ref="B8:I8"/>
    <mergeCell ref="B9:I9"/>
    <mergeCell ref="B13:I13"/>
    <mergeCell ref="B15:I15"/>
  </mergeCells>
  <hyperlinks>
    <hyperlink ref="B42" r:id="rId1"/>
    <hyperlink ref="B45" r:id="rId2"/>
    <hyperlink ref="B38" r:id="rId3"/>
  </hyperlinks>
  <pageMargins left="0.25" right="0.25" top="0.75" bottom="0.75" header="0.3" footer="0.3"/>
  <pageSetup scale="95" orientation="portrait" r:id="rId4"/>
  <headerFooter>
    <oddFooter xml:space="preserve">&amp;L&amp;A&amp;RPage &amp;P of &amp;N
</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opLeftCell="A16" zoomScaleNormal="100" workbookViewId="0">
      <selection activeCell="N46" sqref="N46"/>
    </sheetView>
  </sheetViews>
  <sheetFormatPr defaultColWidth="9.1796875" defaultRowHeight="14.5" x14ac:dyDescent="0.35"/>
  <cols>
    <col min="1" max="1" width="15.453125" style="147" customWidth="1"/>
    <col min="2" max="2" width="29.81640625" style="147" customWidth="1"/>
    <col min="3" max="3" width="10.1796875" style="147" customWidth="1"/>
    <col min="4" max="4" width="11.1796875" style="147" customWidth="1"/>
    <col min="5" max="6" width="10.81640625" style="147" customWidth="1"/>
    <col min="7" max="7" width="11.54296875" style="147" customWidth="1"/>
    <col min="8" max="10" width="11.1796875" style="147" customWidth="1"/>
    <col min="11" max="12" width="10.81640625" style="147" customWidth="1"/>
    <col min="13" max="13" width="11.1796875" style="147" customWidth="1"/>
    <col min="14" max="14" width="12" style="147" customWidth="1"/>
    <col min="15" max="15" width="11" style="147" customWidth="1"/>
    <col min="16" max="16" width="12.1796875" style="147" customWidth="1"/>
    <col min="17" max="18" width="11.81640625" style="147" customWidth="1"/>
    <col min="19" max="16384" width="9.1796875" style="147"/>
  </cols>
  <sheetData>
    <row r="1" spans="1:18" s="207" customFormat="1" ht="19.5" customHeight="1" x14ac:dyDescent="0.45">
      <c r="A1" s="688" t="s">
        <v>212</v>
      </c>
      <c r="B1" s="487"/>
      <c r="C1" s="488"/>
      <c r="D1" s="205"/>
      <c r="E1" s="689" t="s">
        <v>514</v>
      </c>
      <c r="F1" s="689"/>
      <c r="G1" s="689"/>
      <c r="H1" s="689"/>
      <c r="I1" s="206"/>
      <c r="J1" s="147"/>
    </row>
    <row r="2" spans="1:18" s="207" customFormat="1" ht="19.5" customHeight="1" x14ac:dyDescent="0.45">
      <c r="A2" s="208"/>
      <c r="B2" s="209"/>
      <c r="G2" s="210"/>
      <c r="H2" s="211"/>
      <c r="I2" s="211"/>
      <c r="J2" s="147"/>
    </row>
    <row r="3" spans="1:18" s="207" customFormat="1" ht="37.5" customHeight="1" x14ac:dyDescent="0.35">
      <c r="A3" s="212"/>
      <c r="B3" s="212"/>
      <c r="C3" s="690" t="s">
        <v>70</v>
      </c>
      <c r="D3" s="690"/>
      <c r="E3" s="690"/>
      <c r="F3" s="690"/>
      <c r="G3" s="690"/>
      <c r="H3" s="213"/>
      <c r="I3" s="147"/>
      <c r="J3" s="147"/>
      <c r="K3" s="147"/>
      <c r="L3" s="147"/>
    </row>
    <row r="5" spans="1:18" s="221" customFormat="1" x14ac:dyDescent="0.35">
      <c r="A5" s="214" t="s">
        <v>370</v>
      </c>
      <c r="B5" s="215" t="s">
        <v>515</v>
      </c>
      <c r="C5" s="216" t="s">
        <v>165</v>
      </c>
      <c r="D5" s="217" t="s">
        <v>516</v>
      </c>
      <c r="E5" s="218" t="s">
        <v>517</v>
      </c>
      <c r="F5" s="219" t="s">
        <v>518</v>
      </c>
      <c r="G5" s="219" t="s">
        <v>519</v>
      </c>
      <c r="H5" s="219" t="s">
        <v>520</v>
      </c>
      <c r="I5" s="219" t="s">
        <v>521</v>
      </c>
      <c r="J5" s="219" t="s">
        <v>522</v>
      </c>
      <c r="K5" s="219" t="s">
        <v>523</v>
      </c>
      <c r="L5" s="220" t="s">
        <v>524</v>
      </c>
      <c r="M5" s="216" t="s">
        <v>525</v>
      </c>
      <c r="N5" s="216" t="s">
        <v>526</v>
      </c>
      <c r="O5" s="216" t="s">
        <v>527</v>
      </c>
      <c r="P5" s="216" t="s">
        <v>528</v>
      </c>
      <c r="Q5" s="216" t="s">
        <v>529</v>
      </c>
      <c r="R5" s="217" t="s">
        <v>530</v>
      </c>
    </row>
    <row r="6" spans="1:18" s="221" customFormat="1" x14ac:dyDescent="0.35">
      <c r="A6" s="222" t="s">
        <v>531</v>
      </c>
      <c r="B6" s="223" t="s">
        <v>532</v>
      </c>
      <c r="C6" s="224">
        <v>0.02</v>
      </c>
      <c r="D6" s="225">
        <f>+'Tab 8 Unit Mix &amp; Income'!L32</f>
        <v>0</v>
      </c>
      <c r="E6" s="225">
        <f>+D6*(1+$C6)</f>
        <v>0</v>
      </c>
      <c r="F6" s="225">
        <f t="shared" ref="F6:R6" si="0">+E6*(1+$C6)</f>
        <v>0</v>
      </c>
      <c r="G6" s="225">
        <f t="shared" si="0"/>
        <v>0</v>
      </c>
      <c r="H6" s="225">
        <f t="shared" si="0"/>
        <v>0</v>
      </c>
      <c r="I6" s="225">
        <f t="shared" si="0"/>
        <v>0</v>
      </c>
      <c r="J6" s="225">
        <f t="shared" si="0"/>
        <v>0</v>
      </c>
      <c r="K6" s="225">
        <f t="shared" si="0"/>
        <v>0</v>
      </c>
      <c r="L6" s="225">
        <f t="shared" si="0"/>
        <v>0</v>
      </c>
      <c r="M6" s="225">
        <f t="shared" si="0"/>
        <v>0</v>
      </c>
      <c r="N6" s="225">
        <f t="shared" si="0"/>
        <v>0</v>
      </c>
      <c r="O6" s="225">
        <f t="shared" si="0"/>
        <v>0</v>
      </c>
      <c r="P6" s="225">
        <f t="shared" si="0"/>
        <v>0</v>
      </c>
      <c r="Q6" s="225">
        <f t="shared" si="0"/>
        <v>0</v>
      </c>
      <c r="R6" s="225">
        <f t="shared" si="0"/>
        <v>0</v>
      </c>
    </row>
    <row r="7" spans="1:18" s="221" customFormat="1" x14ac:dyDescent="0.35">
      <c r="A7" s="226"/>
      <c r="B7" s="223" t="s">
        <v>533</v>
      </c>
      <c r="C7" s="224">
        <v>0.06</v>
      </c>
      <c r="D7" s="225">
        <f>-((D6)*$C$7)</f>
        <v>0</v>
      </c>
      <c r="E7" s="225">
        <f>-((E6)*$C$7)</f>
        <v>0</v>
      </c>
      <c r="F7" s="225">
        <f t="shared" ref="F7:R7" si="1">-((F6)*$C$7)</f>
        <v>0</v>
      </c>
      <c r="G7" s="225">
        <f t="shared" si="1"/>
        <v>0</v>
      </c>
      <c r="H7" s="225">
        <f t="shared" si="1"/>
        <v>0</v>
      </c>
      <c r="I7" s="225">
        <f t="shared" si="1"/>
        <v>0</v>
      </c>
      <c r="J7" s="225">
        <f t="shared" si="1"/>
        <v>0</v>
      </c>
      <c r="K7" s="225">
        <f t="shared" si="1"/>
        <v>0</v>
      </c>
      <c r="L7" s="225">
        <f t="shared" si="1"/>
        <v>0</v>
      </c>
      <c r="M7" s="225">
        <f t="shared" si="1"/>
        <v>0</v>
      </c>
      <c r="N7" s="225">
        <f t="shared" si="1"/>
        <v>0</v>
      </c>
      <c r="O7" s="225">
        <f t="shared" si="1"/>
        <v>0</v>
      </c>
      <c r="P7" s="225">
        <f t="shared" si="1"/>
        <v>0</v>
      </c>
      <c r="Q7" s="225">
        <f t="shared" si="1"/>
        <v>0</v>
      </c>
      <c r="R7" s="225">
        <f t="shared" si="1"/>
        <v>0</v>
      </c>
    </row>
    <row r="8" spans="1:18" s="221" customFormat="1" x14ac:dyDescent="0.35">
      <c r="A8" s="226"/>
      <c r="B8" s="227" t="s">
        <v>534</v>
      </c>
      <c r="C8" s="224">
        <v>0.02</v>
      </c>
      <c r="D8" s="228"/>
      <c r="E8" s="225">
        <f>D8*(1+$C$8)</f>
        <v>0</v>
      </c>
      <c r="F8" s="225">
        <f t="shared" ref="F8:R8" si="2">E8*(1+$C$8)</f>
        <v>0</v>
      </c>
      <c r="G8" s="225">
        <f t="shared" si="2"/>
        <v>0</v>
      </c>
      <c r="H8" s="225">
        <f t="shared" si="2"/>
        <v>0</v>
      </c>
      <c r="I8" s="225">
        <f t="shared" si="2"/>
        <v>0</v>
      </c>
      <c r="J8" s="225">
        <f t="shared" si="2"/>
        <v>0</v>
      </c>
      <c r="K8" s="225">
        <f t="shared" si="2"/>
        <v>0</v>
      </c>
      <c r="L8" s="225">
        <f t="shared" si="2"/>
        <v>0</v>
      </c>
      <c r="M8" s="225">
        <f t="shared" si="2"/>
        <v>0</v>
      </c>
      <c r="N8" s="225">
        <f t="shared" si="2"/>
        <v>0</v>
      </c>
      <c r="O8" s="225">
        <f t="shared" si="2"/>
        <v>0</v>
      </c>
      <c r="P8" s="225">
        <f t="shared" si="2"/>
        <v>0</v>
      </c>
      <c r="Q8" s="225">
        <f t="shared" si="2"/>
        <v>0</v>
      </c>
      <c r="R8" s="225">
        <f t="shared" si="2"/>
        <v>0</v>
      </c>
    </row>
    <row r="9" spans="1:18" s="221" customFormat="1" x14ac:dyDescent="0.35">
      <c r="A9" s="226"/>
      <c r="B9" s="227" t="s">
        <v>535</v>
      </c>
      <c r="C9" s="224">
        <v>0.02</v>
      </c>
      <c r="D9" s="228"/>
      <c r="E9" s="225">
        <f>+D9*(1+$C$9)</f>
        <v>0</v>
      </c>
      <c r="F9" s="225">
        <f t="shared" ref="F9:R9" si="3">+E9*(1+$C$9)</f>
        <v>0</v>
      </c>
      <c r="G9" s="225">
        <f t="shared" si="3"/>
        <v>0</v>
      </c>
      <c r="H9" s="225">
        <f t="shared" si="3"/>
        <v>0</v>
      </c>
      <c r="I9" s="225">
        <f t="shared" si="3"/>
        <v>0</v>
      </c>
      <c r="J9" s="225">
        <f t="shared" si="3"/>
        <v>0</v>
      </c>
      <c r="K9" s="225">
        <f t="shared" si="3"/>
        <v>0</v>
      </c>
      <c r="L9" s="225">
        <f t="shared" si="3"/>
        <v>0</v>
      </c>
      <c r="M9" s="225">
        <f t="shared" si="3"/>
        <v>0</v>
      </c>
      <c r="N9" s="225">
        <f t="shared" si="3"/>
        <v>0</v>
      </c>
      <c r="O9" s="225">
        <f t="shared" si="3"/>
        <v>0</v>
      </c>
      <c r="P9" s="225">
        <f t="shared" si="3"/>
        <v>0</v>
      </c>
      <c r="Q9" s="225">
        <f t="shared" si="3"/>
        <v>0</v>
      </c>
      <c r="R9" s="225">
        <f t="shared" si="3"/>
        <v>0</v>
      </c>
    </row>
    <row r="10" spans="1:18" s="221" customFormat="1" x14ac:dyDescent="0.35">
      <c r="A10" s="226"/>
      <c r="B10" s="227" t="s">
        <v>536</v>
      </c>
      <c r="C10" s="224">
        <v>0.06</v>
      </c>
      <c r="D10" s="225">
        <f>-D9*($C$10)</f>
        <v>0</v>
      </c>
      <c r="E10" s="225">
        <f t="shared" ref="E10:R10" si="4">-E9*($C$10)</f>
        <v>0</v>
      </c>
      <c r="F10" s="225">
        <f t="shared" si="4"/>
        <v>0</v>
      </c>
      <c r="G10" s="225">
        <f t="shared" si="4"/>
        <v>0</v>
      </c>
      <c r="H10" s="225">
        <f t="shared" si="4"/>
        <v>0</v>
      </c>
      <c r="I10" s="225">
        <f t="shared" si="4"/>
        <v>0</v>
      </c>
      <c r="J10" s="225">
        <f t="shared" si="4"/>
        <v>0</v>
      </c>
      <c r="K10" s="225">
        <f t="shared" si="4"/>
        <v>0</v>
      </c>
      <c r="L10" s="225">
        <f t="shared" si="4"/>
        <v>0</v>
      </c>
      <c r="M10" s="225">
        <f t="shared" si="4"/>
        <v>0</v>
      </c>
      <c r="N10" s="225">
        <f t="shared" si="4"/>
        <v>0</v>
      </c>
      <c r="O10" s="225">
        <f t="shared" si="4"/>
        <v>0</v>
      </c>
      <c r="P10" s="225">
        <f t="shared" si="4"/>
        <v>0</v>
      </c>
      <c r="Q10" s="225">
        <f t="shared" si="4"/>
        <v>0</v>
      </c>
      <c r="R10" s="225">
        <f t="shared" si="4"/>
        <v>0</v>
      </c>
    </row>
    <row r="11" spans="1:18" s="221" customFormat="1" x14ac:dyDescent="0.35">
      <c r="A11" s="226"/>
      <c r="B11" s="229" t="s">
        <v>537</v>
      </c>
      <c r="C11" s="230"/>
      <c r="D11" s="231">
        <f>+SUM(D6:D10)</f>
        <v>0</v>
      </c>
      <c r="E11" s="231">
        <f t="shared" ref="E11:R11" si="5">+SUM(E6:E10)</f>
        <v>0</v>
      </c>
      <c r="F11" s="231">
        <f t="shared" si="5"/>
        <v>0</v>
      </c>
      <c r="G11" s="231">
        <f t="shared" si="5"/>
        <v>0</v>
      </c>
      <c r="H11" s="231">
        <f t="shared" si="5"/>
        <v>0</v>
      </c>
      <c r="I11" s="231">
        <f t="shared" si="5"/>
        <v>0</v>
      </c>
      <c r="J11" s="231">
        <f t="shared" si="5"/>
        <v>0</v>
      </c>
      <c r="K11" s="231">
        <f t="shared" si="5"/>
        <v>0</v>
      </c>
      <c r="L11" s="231">
        <f t="shared" si="5"/>
        <v>0</v>
      </c>
      <c r="M11" s="231">
        <f t="shared" si="5"/>
        <v>0</v>
      </c>
      <c r="N11" s="231">
        <f t="shared" si="5"/>
        <v>0</v>
      </c>
      <c r="O11" s="231">
        <f t="shared" si="5"/>
        <v>0</v>
      </c>
      <c r="P11" s="231">
        <f t="shared" si="5"/>
        <v>0</v>
      </c>
      <c r="Q11" s="231">
        <f t="shared" si="5"/>
        <v>0</v>
      </c>
      <c r="R11" s="231">
        <f t="shared" si="5"/>
        <v>0</v>
      </c>
    </row>
    <row r="12" spans="1:18" s="234" customFormat="1" x14ac:dyDescent="0.35">
      <c r="A12" s="226"/>
      <c r="B12" s="226"/>
      <c r="C12" s="232"/>
      <c r="D12" s="233"/>
      <c r="E12" s="233"/>
      <c r="F12" s="233"/>
      <c r="G12" s="233"/>
      <c r="H12" s="233"/>
      <c r="I12" s="233"/>
      <c r="J12" s="233"/>
      <c r="K12" s="233"/>
      <c r="L12" s="233"/>
      <c r="M12" s="233"/>
      <c r="N12" s="233"/>
      <c r="O12" s="233"/>
      <c r="P12" s="233"/>
      <c r="Q12" s="233"/>
      <c r="R12" s="233"/>
    </row>
    <row r="13" spans="1:18" s="221" customFormat="1" x14ac:dyDescent="0.35">
      <c r="A13" s="226" t="s">
        <v>538</v>
      </c>
      <c r="B13" s="235" t="s">
        <v>539</v>
      </c>
      <c r="C13" s="236">
        <f>+'Tab 9 Operating Expenses'!D8</f>
        <v>0.05</v>
      </c>
      <c r="D13" s="237">
        <f>+D11*C13</f>
        <v>0</v>
      </c>
      <c r="E13" s="237">
        <f>+E11*$C$13</f>
        <v>0</v>
      </c>
      <c r="F13" s="237">
        <f t="shared" ref="F13:R13" si="6">+F11*$C$13</f>
        <v>0</v>
      </c>
      <c r="G13" s="237">
        <f t="shared" si="6"/>
        <v>0</v>
      </c>
      <c r="H13" s="237">
        <f t="shared" si="6"/>
        <v>0</v>
      </c>
      <c r="I13" s="237">
        <f t="shared" si="6"/>
        <v>0</v>
      </c>
      <c r="J13" s="237">
        <f t="shared" si="6"/>
        <v>0</v>
      </c>
      <c r="K13" s="237">
        <f t="shared" si="6"/>
        <v>0</v>
      </c>
      <c r="L13" s="237">
        <f t="shared" si="6"/>
        <v>0</v>
      </c>
      <c r="M13" s="237">
        <f t="shared" si="6"/>
        <v>0</v>
      </c>
      <c r="N13" s="237">
        <f t="shared" si="6"/>
        <v>0</v>
      </c>
      <c r="O13" s="237">
        <f t="shared" si="6"/>
        <v>0</v>
      </c>
      <c r="P13" s="237">
        <f t="shared" si="6"/>
        <v>0</v>
      </c>
      <c r="Q13" s="237">
        <f t="shared" si="6"/>
        <v>0</v>
      </c>
      <c r="R13" s="237">
        <f t="shared" si="6"/>
        <v>0</v>
      </c>
    </row>
    <row r="14" spans="1:18" s="221" customFormat="1" x14ac:dyDescent="0.35">
      <c r="A14" s="238"/>
      <c r="B14" s="235" t="s">
        <v>540</v>
      </c>
      <c r="C14" s="224">
        <v>0.03</v>
      </c>
      <c r="D14" s="237">
        <f>+'Tab 9 Operating Expenses'!E10+'Tab 9 Operating Expenses'!E20+'Tab 9 Operating Expenses'!E28</f>
        <v>0</v>
      </c>
      <c r="E14" s="237">
        <f>D14*(1+$C$14)</f>
        <v>0</v>
      </c>
      <c r="F14" s="237">
        <f t="shared" ref="F14:R14" si="7">E14*(1+$C$14)</f>
        <v>0</v>
      </c>
      <c r="G14" s="237">
        <f t="shared" si="7"/>
        <v>0</v>
      </c>
      <c r="H14" s="237">
        <f t="shared" si="7"/>
        <v>0</v>
      </c>
      <c r="I14" s="237">
        <f t="shared" si="7"/>
        <v>0</v>
      </c>
      <c r="J14" s="237">
        <f t="shared" si="7"/>
        <v>0</v>
      </c>
      <c r="K14" s="237">
        <f t="shared" si="7"/>
        <v>0</v>
      </c>
      <c r="L14" s="237">
        <f t="shared" si="7"/>
        <v>0</v>
      </c>
      <c r="M14" s="237">
        <f t="shared" si="7"/>
        <v>0</v>
      </c>
      <c r="N14" s="237">
        <f t="shared" si="7"/>
        <v>0</v>
      </c>
      <c r="O14" s="237">
        <f t="shared" si="7"/>
        <v>0</v>
      </c>
      <c r="P14" s="237">
        <f t="shared" si="7"/>
        <v>0</v>
      </c>
      <c r="Q14" s="237">
        <f t="shared" si="7"/>
        <v>0</v>
      </c>
      <c r="R14" s="237">
        <f t="shared" si="7"/>
        <v>0</v>
      </c>
    </row>
    <row r="15" spans="1:18" s="221" customFormat="1" x14ac:dyDescent="0.35">
      <c r="A15" s="238"/>
      <c r="B15" s="235" t="s">
        <v>549</v>
      </c>
      <c r="C15" s="224">
        <v>0.03</v>
      </c>
      <c r="D15" s="237">
        <f>+'Tab 9 Operating Expenses'!E71</f>
        <v>0</v>
      </c>
      <c r="E15" s="237">
        <f>D15*(1+$C$15)</f>
        <v>0</v>
      </c>
      <c r="F15" s="237">
        <f t="shared" ref="F15:R15" si="8">E15*(1+$C$15)</f>
        <v>0</v>
      </c>
      <c r="G15" s="237">
        <f t="shared" si="8"/>
        <v>0</v>
      </c>
      <c r="H15" s="237">
        <f t="shared" si="8"/>
        <v>0</v>
      </c>
      <c r="I15" s="237">
        <f t="shared" si="8"/>
        <v>0</v>
      </c>
      <c r="J15" s="237">
        <f t="shared" si="8"/>
        <v>0</v>
      </c>
      <c r="K15" s="237">
        <f t="shared" si="8"/>
        <v>0</v>
      </c>
      <c r="L15" s="237">
        <f t="shared" si="8"/>
        <v>0</v>
      </c>
      <c r="M15" s="237">
        <f t="shared" si="8"/>
        <v>0</v>
      </c>
      <c r="N15" s="237">
        <f t="shared" si="8"/>
        <v>0</v>
      </c>
      <c r="O15" s="237">
        <f t="shared" si="8"/>
        <v>0</v>
      </c>
      <c r="P15" s="237">
        <f t="shared" si="8"/>
        <v>0</v>
      </c>
      <c r="Q15" s="237">
        <f t="shared" si="8"/>
        <v>0</v>
      </c>
      <c r="R15" s="237">
        <f t="shared" si="8"/>
        <v>0</v>
      </c>
    </row>
    <row r="16" spans="1:18" s="221" customFormat="1" x14ac:dyDescent="0.35">
      <c r="A16" s="238"/>
      <c r="B16" s="235" t="s">
        <v>552</v>
      </c>
      <c r="C16" s="224">
        <v>0.03</v>
      </c>
      <c r="D16" s="237">
        <f>+'Tab 9 Operating Expenses'!E21+'Tab 9 Operating Expenses'!E22+'Tab 9 Operating Expenses'!E23+'Tab 9 Operating Expenses'!E24+'Tab 9 Operating Expenses'!E25</f>
        <v>0</v>
      </c>
      <c r="E16" s="237">
        <f>D16*(1+$C$16)</f>
        <v>0</v>
      </c>
      <c r="F16" s="237">
        <f t="shared" ref="F16:R16" si="9">E16*(1+$C$16)</f>
        <v>0</v>
      </c>
      <c r="G16" s="237">
        <f t="shared" si="9"/>
        <v>0</v>
      </c>
      <c r="H16" s="237">
        <f t="shared" si="9"/>
        <v>0</v>
      </c>
      <c r="I16" s="237">
        <f t="shared" si="9"/>
        <v>0</v>
      </c>
      <c r="J16" s="237">
        <f t="shared" si="9"/>
        <v>0</v>
      </c>
      <c r="K16" s="237">
        <f t="shared" si="9"/>
        <v>0</v>
      </c>
      <c r="L16" s="237">
        <f t="shared" si="9"/>
        <v>0</v>
      </c>
      <c r="M16" s="237">
        <f t="shared" si="9"/>
        <v>0</v>
      </c>
      <c r="N16" s="237">
        <f t="shared" si="9"/>
        <v>0</v>
      </c>
      <c r="O16" s="237">
        <f t="shared" si="9"/>
        <v>0</v>
      </c>
      <c r="P16" s="237">
        <f t="shared" si="9"/>
        <v>0</v>
      </c>
      <c r="Q16" s="237">
        <f t="shared" si="9"/>
        <v>0</v>
      </c>
      <c r="R16" s="237">
        <f t="shared" si="9"/>
        <v>0</v>
      </c>
    </row>
    <row r="17" spans="1:18" s="221" customFormat="1" x14ac:dyDescent="0.35">
      <c r="A17" s="238"/>
      <c r="B17" s="235" t="s">
        <v>551</v>
      </c>
      <c r="C17" s="224">
        <v>0.03</v>
      </c>
      <c r="D17" s="237">
        <f>+'Tab 9 Operating Expenses'!E11+'Tab 9 Operating Expenses'!E12+'Tab 9 Operating Expenses'!E13+'Tab 9 Operating Expenses'!E14+'Tab 9 Operating Expenses'!E15+'Tab 9 Operating Expenses'!E16+'Tab 9 Operating Expenses'!E17</f>
        <v>0</v>
      </c>
      <c r="E17" s="237">
        <f>D17*(1+$C$17)</f>
        <v>0</v>
      </c>
      <c r="F17" s="237">
        <f t="shared" ref="F17:R17" si="10">E17*(1+$C$17)</f>
        <v>0</v>
      </c>
      <c r="G17" s="237">
        <f t="shared" si="10"/>
        <v>0</v>
      </c>
      <c r="H17" s="237">
        <f t="shared" si="10"/>
        <v>0</v>
      </c>
      <c r="I17" s="237">
        <f t="shared" si="10"/>
        <v>0</v>
      </c>
      <c r="J17" s="237">
        <f t="shared" si="10"/>
        <v>0</v>
      </c>
      <c r="K17" s="237">
        <f t="shared" si="10"/>
        <v>0</v>
      </c>
      <c r="L17" s="237">
        <f t="shared" si="10"/>
        <v>0</v>
      </c>
      <c r="M17" s="237">
        <f t="shared" si="10"/>
        <v>0</v>
      </c>
      <c r="N17" s="237">
        <f t="shared" si="10"/>
        <v>0</v>
      </c>
      <c r="O17" s="237">
        <f t="shared" si="10"/>
        <v>0</v>
      </c>
      <c r="P17" s="237">
        <f t="shared" si="10"/>
        <v>0</v>
      </c>
      <c r="Q17" s="237">
        <f t="shared" si="10"/>
        <v>0</v>
      </c>
      <c r="R17" s="237">
        <f t="shared" si="10"/>
        <v>0</v>
      </c>
    </row>
    <row r="18" spans="1:18" s="221" customFormat="1" x14ac:dyDescent="0.35">
      <c r="A18" s="238"/>
      <c r="B18" s="235" t="s">
        <v>278</v>
      </c>
      <c r="C18" s="224">
        <v>0.03</v>
      </c>
      <c r="D18" s="237">
        <f>+'Tab 9 Operating Expenses'!E43</f>
        <v>0</v>
      </c>
      <c r="E18" s="237">
        <f>D18*(1+$C$18)</f>
        <v>0</v>
      </c>
      <c r="F18" s="237">
        <f t="shared" ref="F18:R18" si="11">E18*(1+$C$18)</f>
        <v>0</v>
      </c>
      <c r="G18" s="237">
        <f t="shared" si="11"/>
        <v>0</v>
      </c>
      <c r="H18" s="237">
        <f t="shared" si="11"/>
        <v>0</v>
      </c>
      <c r="I18" s="237">
        <f t="shared" si="11"/>
        <v>0</v>
      </c>
      <c r="J18" s="237">
        <f t="shared" si="11"/>
        <v>0</v>
      </c>
      <c r="K18" s="237">
        <f t="shared" si="11"/>
        <v>0</v>
      </c>
      <c r="L18" s="237">
        <f t="shared" si="11"/>
        <v>0</v>
      </c>
      <c r="M18" s="237">
        <f t="shared" si="11"/>
        <v>0</v>
      </c>
      <c r="N18" s="237">
        <f t="shared" si="11"/>
        <v>0</v>
      </c>
      <c r="O18" s="237">
        <f t="shared" si="11"/>
        <v>0</v>
      </c>
      <c r="P18" s="237">
        <f t="shared" si="11"/>
        <v>0</v>
      </c>
      <c r="Q18" s="237">
        <f t="shared" si="11"/>
        <v>0</v>
      </c>
      <c r="R18" s="237">
        <f t="shared" si="11"/>
        <v>0</v>
      </c>
    </row>
    <row r="19" spans="1:18" s="221" customFormat="1" x14ac:dyDescent="0.35">
      <c r="A19" s="238"/>
      <c r="B19" s="235" t="s">
        <v>541</v>
      </c>
      <c r="C19" s="224">
        <v>0.03</v>
      </c>
      <c r="D19" s="237">
        <f>+'Tab 9 Operating Expenses'!E29+'Tab 9 Operating Expenses'!E30+'Tab 9 Operating Expenses'!E31+'Tab 9 Operating Expenses'!E32+'Tab 9 Operating Expenses'!E33+'Tab 9 Operating Expenses'!E34+'Tab 9 Operating Expenses'!E35</f>
        <v>0</v>
      </c>
      <c r="E19" s="237">
        <f>D19*(1+$C$19)</f>
        <v>0</v>
      </c>
      <c r="F19" s="237">
        <f t="shared" ref="F19:R19" si="12">E19*(1+$C$19)</f>
        <v>0</v>
      </c>
      <c r="G19" s="237">
        <f t="shared" si="12"/>
        <v>0</v>
      </c>
      <c r="H19" s="237">
        <f t="shared" si="12"/>
        <v>0</v>
      </c>
      <c r="I19" s="237">
        <f t="shared" si="12"/>
        <v>0</v>
      </c>
      <c r="J19" s="237">
        <f t="shared" si="12"/>
        <v>0</v>
      </c>
      <c r="K19" s="237">
        <f t="shared" si="12"/>
        <v>0</v>
      </c>
      <c r="L19" s="237">
        <f t="shared" si="12"/>
        <v>0</v>
      </c>
      <c r="M19" s="237">
        <f t="shared" si="12"/>
        <v>0</v>
      </c>
      <c r="N19" s="237">
        <f t="shared" si="12"/>
        <v>0</v>
      </c>
      <c r="O19" s="237">
        <f t="shared" si="12"/>
        <v>0</v>
      </c>
      <c r="P19" s="237">
        <f t="shared" si="12"/>
        <v>0</v>
      </c>
      <c r="Q19" s="237">
        <f t="shared" si="12"/>
        <v>0</v>
      </c>
      <c r="R19" s="237">
        <f t="shared" si="12"/>
        <v>0</v>
      </c>
    </row>
    <row r="20" spans="1:18" s="221" customFormat="1" x14ac:dyDescent="0.35">
      <c r="A20" s="238"/>
      <c r="B20" s="235" t="s">
        <v>274</v>
      </c>
      <c r="C20" s="224">
        <v>0.03</v>
      </c>
      <c r="D20" s="237">
        <f>+'Tab 9 Operating Expenses'!E47</f>
        <v>0</v>
      </c>
      <c r="E20" s="237">
        <f>D20*(1+$C$20)</f>
        <v>0</v>
      </c>
      <c r="F20" s="237">
        <f t="shared" ref="F20:R20" si="13">E20*(1+$C$20)</f>
        <v>0</v>
      </c>
      <c r="G20" s="237">
        <f t="shared" si="13"/>
        <v>0</v>
      </c>
      <c r="H20" s="237">
        <f t="shared" si="13"/>
        <v>0</v>
      </c>
      <c r="I20" s="237">
        <f t="shared" si="13"/>
        <v>0</v>
      </c>
      <c r="J20" s="237">
        <f t="shared" si="13"/>
        <v>0</v>
      </c>
      <c r="K20" s="237">
        <f t="shared" si="13"/>
        <v>0</v>
      </c>
      <c r="L20" s="237">
        <f t="shared" si="13"/>
        <v>0</v>
      </c>
      <c r="M20" s="237">
        <f t="shared" si="13"/>
        <v>0</v>
      </c>
      <c r="N20" s="237">
        <f t="shared" si="13"/>
        <v>0</v>
      </c>
      <c r="O20" s="237">
        <f t="shared" si="13"/>
        <v>0</v>
      </c>
      <c r="P20" s="237">
        <f t="shared" si="13"/>
        <v>0</v>
      </c>
      <c r="Q20" s="237">
        <f t="shared" si="13"/>
        <v>0</v>
      </c>
      <c r="R20" s="237">
        <f t="shared" si="13"/>
        <v>0</v>
      </c>
    </row>
    <row r="21" spans="1:18" s="221" customFormat="1" x14ac:dyDescent="0.35">
      <c r="A21" s="238"/>
      <c r="B21" s="235" t="s">
        <v>542</v>
      </c>
      <c r="C21" s="224">
        <v>0.03</v>
      </c>
      <c r="D21" s="237">
        <f>+'Tab 9 Operating Expenses'!E58</f>
        <v>0</v>
      </c>
      <c r="E21" s="237">
        <f>D21*(1+$C$21)</f>
        <v>0</v>
      </c>
      <c r="F21" s="237">
        <f t="shared" ref="F21:R21" si="14">E21*(1+$C$21)</f>
        <v>0</v>
      </c>
      <c r="G21" s="237">
        <f t="shared" si="14"/>
        <v>0</v>
      </c>
      <c r="H21" s="237">
        <f t="shared" si="14"/>
        <v>0</v>
      </c>
      <c r="I21" s="237">
        <f t="shared" si="14"/>
        <v>0</v>
      </c>
      <c r="J21" s="237">
        <f t="shared" si="14"/>
        <v>0</v>
      </c>
      <c r="K21" s="237">
        <f t="shared" si="14"/>
        <v>0</v>
      </c>
      <c r="L21" s="237">
        <f t="shared" si="14"/>
        <v>0</v>
      </c>
      <c r="M21" s="237">
        <f t="shared" si="14"/>
        <v>0</v>
      </c>
      <c r="N21" s="237">
        <f t="shared" si="14"/>
        <v>0</v>
      </c>
      <c r="O21" s="237">
        <f t="shared" si="14"/>
        <v>0</v>
      </c>
      <c r="P21" s="237">
        <f t="shared" si="14"/>
        <v>0</v>
      </c>
      <c r="Q21" s="237">
        <f t="shared" si="14"/>
        <v>0</v>
      </c>
      <c r="R21" s="237">
        <f t="shared" si="14"/>
        <v>0</v>
      </c>
    </row>
    <row r="22" spans="1:18" s="221" customFormat="1" x14ac:dyDescent="0.35">
      <c r="A22" s="238"/>
      <c r="B22" s="235" t="s">
        <v>276</v>
      </c>
      <c r="C22" s="224">
        <v>0.03</v>
      </c>
      <c r="D22" s="237">
        <f>+'Tab 9 Operating Expenses'!E45</f>
        <v>0</v>
      </c>
      <c r="E22" s="237">
        <f>D22*(1+$C$22)</f>
        <v>0</v>
      </c>
      <c r="F22" s="237">
        <f t="shared" ref="F22:R22" si="15">E22*(1+$C$22)</f>
        <v>0</v>
      </c>
      <c r="G22" s="237">
        <f t="shared" si="15"/>
        <v>0</v>
      </c>
      <c r="H22" s="237">
        <f t="shared" si="15"/>
        <v>0</v>
      </c>
      <c r="I22" s="237">
        <f t="shared" si="15"/>
        <v>0</v>
      </c>
      <c r="J22" s="237">
        <f t="shared" si="15"/>
        <v>0</v>
      </c>
      <c r="K22" s="237">
        <f t="shared" si="15"/>
        <v>0</v>
      </c>
      <c r="L22" s="237">
        <f t="shared" si="15"/>
        <v>0</v>
      </c>
      <c r="M22" s="237">
        <f t="shared" si="15"/>
        <v>0</v>
      </c>
      <c r="N22" s="237">
        <f t="shared" si="15"/>
        <v>0</v>
      </c>
      <c r="O22" s="237">
        <f t="shared" si="15"/>
        <v>0</v>
      </c>
      <c r="P22" s="237">
        <f t="shared" si="15"/>
        <v>0</v>
      </c>
      <c r="Q22" s="237">
        <f t="shared" si="15"/>
        <v>0</v>
      </c>
      <c r="R22" s="237">
        <f t="shared" si="15"/>
        <v>0</v>
      </c>
    </row>
    <row r="23" spans="1:18" s="221" customFormat="1" x14ac:dyDescent="0.35">
      <c r="A23" s="238"/>
      <c r="B23" s="235" t="s">
        <v>275</v>
      </c>
      <c r="C23" s="224">
        <v>0.03</v>
      </c>
      <c r="D23" s="237">
        <f>+'Tab 9 Operating Expenses'!E46</f>
        <v>0</v>
      </c>
      <c r="E23" s="237">
        <f>D23*(1+$C$23)</f>
        <v>0</v>
      </c>
      <c r="F23" s="237">
        <f t="shared" ref="F23:R23" si="16">E23*(1+$C$23)</f>
        <v>0</v>
      </c>
      <c r="G23" s="237">
        <f t="shared" si="16"/>
        <v>0</v>
      </c>
      <c r="H23" s="237">
        <f t="shared" si="16"/>
        <v>0</v>
      </c>
      <c r="I23" s="237">
        <f t="shared" si="16"/>
        <v>0</v>
      </c>
      <c r="J23" s="237">
        <f t="shared" si="16"/>
        <v>0</v>
      </c>
      <c r="K23" s="237">
        <f t="shared" si="16"/>
        <v>0</v>
      </c>
      <c r="L23" s="237">
        <f t="shared" si="16"/>
        <v>0</v>
      </c>
      <c r="M23" s="237">
        <f t="shared" si="16"/>
        <v>0</v>
      </c>
      <c r="N23" s="237">
        <f t="shared" si="16"/>
        <v>0</v>
      </c>
      <c r="O23" s="237">
        <f t="shared" si="16"/>
        <v>0</v>
      </c>
      <c r="P23" s="237">
        <f t="shared" si="16"/>
        <v>0</v>
      </c>
      <c r="Q23" s="237">
        <f t="shared" si="16"/>
        <v>0</v>
      </c>
      <c r="R23" s="237">
        <f t="shared" si="16"/>
        <v>0</v>
      </c>
    </row>
    <row r="24" spans="1:18" s="221" customFormat="1" x14ac:dyDescent="0.35">
      <c r="A24" s="238"/>
      <c r="B24" s="235" t="s">
        <v>72</v>
      </c>
      <c r="C24" s="224">
        <v>0.03</v>
      </c>
      <c r="D24" s="239"/>
      <c r="E24" s="237"/>
      <c r="F24" s="237"/>
      <c r="G24" s="237"/>
      <c r="H24" s="237"/>
      <c r="I24" s="237"/>
      <c r="J24" s="237"/>
      <c r="K24" s="237"/>
      <c r="L24" s="237"/>
      <c r="M24" s="237"/>
      <c r="N24" s="237"/>
      <c r="O24" s="237"/>
      <c r="P24" s="237"/>
      <c r="Q24" s="237"/>
      <c r="R24" s="237"/>
    </row>
    <row r="25" spans="1:18" s="221" customFormat="1" x14ac:dyDescent="0.35">
      <c r="A25" s="226"/>
      <c r="B25" s="235" t="s">
        <v>72</v>
      </c>
      <c r="C25" s="224">
        <v>0.03</v>
      </c>
      <c r="D25" s="239"/>
      <c r="E25" s="237">
        <f>D25*(1+$C$25)</f>
        <v>0</v>
      </c>
      <c r="F25" s="237">
        <f t="shared" ref="F25:R25" si="17">E25*(1+$C$25)</f>
        <v>0</v>
      </c>
      <c r="G25" s="237">
        <f t="shared" si="17"/>
        <v>0</v>
      </c>
      <c r="H25" s="237">
        <f t="shared" si="17"/>
        <v>0</v>
      </c>
      <c r="I25" s="237">
        <f t="shared" si="17"/>
        <v>0</v>
      </c>
      <c r="J25" s="237">
        <f t="shared" si="17"/>
        <v>0</v>
      </c>
      <c r="K25" s="237">
        <f t="shared" si="17"/>
        <v>0</v>
      </c>
      <c r="L25" s="237">
        <f t="shared" si="17"/>
        <v>0</v>
      </c>
      <c r="M25" s="237">
        <f t="shared" si="17"/>
        <v>0</v>
      </c>
      <c r="N25" s="237">
        <f t="shared" si="17"/>
        <v>0</v>
      </c>
      <c r="O25" s="237">
        <f t="shared" si="17"/>
        <v>0</v>
      </c>
      <c r="P25" s="237">
        <f t="shared" si="17"/>
        <v>0</v>
      </c>
      <c r="Q25" s="237">
        <f t="shared" si="17"/>
        <v>0</v>
      </c>
      <c r="R25" s="237">
        <f t="shared" si="17"/>
        <v>0</v>
      </c>
    </row>
    <row r="26" spans="1:18" s="221" customFormat="1" x14ac:dyDescent="0.35">
      <c r="A26" s="226"/>
      <c r="B26" s="229" t="s">
        <v>543</v>
      </c>
      <c r="C26" s="230"/>
      <c r="D26" s="240">
        <f t="shared" ref="D26:M26" si="18">SUM(D13:D25)</f>
        <v>0</v>
      </c>
      <c r="E26" s="240">
        <f>SUM(E13:E25)</f>
        <v>0</v>
      </c>
      <c r="F26" s="240">
        <f t="shared" si="18"/>
        <v>0</v>
      </c>
      <c r="G26" s="240">
        <f t="shared" si="18"/>
        <v>0</v>
      </c>
      <c r="H26" s="240">
        <f t="shared" si="18"/>
        <v>0</v>
      </c>
      <c r="I26" s="240">
        <f t="shared" si="18"/>
        <v>0</v>
      </c>
      <c r="J26" s="240">
        <f t="shared" si="18"/>
        <v>0</v>
      </c>
      <c r="K26" s="240">
        <f t="shared" si="18"/>
        <v>0</v>
      </c>
      <c r="L26" s="240">
        <f t="shared" si="18"/>
        <v>0</v>
      </c>
      <c r="M26" s="240">
        <f t="shared" si="18"/>
        <v>0</v>
      </c>
      <c r="N26" s="240">
        <f>SUM(N13:N25)</f>
        <v>0</v>
      </c>
      <c r="O26" s="240">
        <f>SUM(O13:O25)</f>
        <v>0</v>
      </c>
      <c r="P26" s="240">
        <f>SUM(P13:P25)</f>
        <v>0</v>
      </c>
      <c r="Q26" s="240">
        <f>SUM(Q13:Q25)</f>
        <v>0</v>
      </c>
      <c r="R26" s="240">
        <f>SUM(R13:R25)</f>
        <v>0</v>
      </c>
    </row>
    <row r="27" spans="1:18" s="221" customFormat="1" x14ac:dyDescent="0.35">
      <c r="A27" s="226"/>
      <c r="B27" s="226"/>
      <c r="C27" s="232"/>
      <c r="D27" s="233"/>
      <c r="E27" s="233"/>
      <c r="F27" s="233"/>
      <c r="G27" s="233"/>
      <c r="H27" s="233"/>
      <c r="I27" s="233"/>
      <c r="J27" s="233"/>
      <c r="K27" s="233"/>
      <c r="L27" s="233"/>
      <c r="M27" s="233"/>
      <c r="N27" s="233"/>
      <c r="O27" s="233"/>
      <c r="P27" s="241"/>
      <c r="Q27" s="241"/>
      <c r="R27" s="241"/>
    </row>
    <row r="28" spans="1:18" s="221" customFormat="1" x14ac:dyDescent="0.35">
      <c r="A28" s="226" t="s">
        <v>513</v>
      </c>
      <c r="B28" s="242"/>
      <c r="C28" s="232"/>
      <c r="D28" s="240">
        <f t="shared" ref="D28:M28" si="19">+D11-D26</f>
        <v>0</v>
      </c>
      <c r="E28" s="240">
        <f>+E11-E26</f>
        <v>0</v>
      </c>
      <c r="F28" s="240">
        <f t="shared" si="19"/>
        <v>0</v>
      </c>
      <c r="G28" s="240">
        <f t="shared" si="19"/>
        <v>0</v>
      </c>
      <c r="H28" s="240">
        <f t="shared" si="19"/>
        <v>0</v>
      </c>
      <c r="I28" s="240">
        <f t="shared" si="19"/>
        <v>0</v>
      </c>
      <c r="J28" s="240">
        <f t="shared" si="19"/>
        <v>0</v>
      </c>
      <c r="K28" s="240">
        <f t="shared" si="19"/>
        <v>0</v>
      </c>
      <c r="L28" s="240">
        <f t="shared" si="19"/>
        <v>0</v>
      </c>
      <c r="M28" s="240">
        <f t="shared" si="19"/>
        <v>0</v>
      </c>
      <c r="N28" s="240">
        <f>+N11-N26</f>
        <v>0</v>
      </c>
      <c r="O28" s="240">
        <f>+O11-O26</f>
        <v>0</v>
      </c>
      <c r="P28" s="240">
        <f>+P11-P26</f>
        <v>0</v>
      </c>
      <c r="Q28" s="240">
        <f>+Q11-Q26</f>
        <v>0</v>
      </c>
      <c r="R28" s="240">
        <f>+R11-R26</f>
        <v>0</v>
      </c>
    </row>
    <row r="29" spans="1:18" s="221" customFormat="1" x14ac:dyDescent="0.35">
      <c r="A29" s="242"/>
      <c r="B29" s="242"/>
      <c r="C29" s="232"/>
      <c r="D29" s="243"/>
      <c r="E29" s="243"/>
      <c r="F29" s="243"/>
      <c r="G29" s="243"/>
      <c r="H29" s="243"/>
      <c r="I29" s="243"/>
      <c r="J29" s="243"/>
      <c r="K29" s="243"/>
      <c r="L29" s="243"/>
      <c r="M29" s="243"/>
      <c r="N29" s="243"/>
      <c r="O29" s="243"/>
      <c r="P29" s="244"/>
      <c r="Q29" s="244"/>
      <c r="R29" s="244"/>
    </row>
    <row r="30" spans="1:18" s="221" customFormat="1" x14ac:dyDescent="0.35">
      <c r="A30" s="226" t="s">
        <v>639</v>
      </c>
      <c r="B30" s="242"/>
      <c r="C30" s="232"/>
      <c r="D30" s="237">
        <f>+'Tab 13 - Capital Sources'!J41</f>
        <v>0</v>
      </c>
      <c r="E30" s="237">
        <f>D30</f>
        <v>0</v>
      </c>
      <c r="F30" s="237">
        <f t="shared" ref="F30:R30" si="20">E30</f>
        <v>0</v>
      </c>
      <c r="G30" s="237">
        <f t="shared" si="20"/>
        <v>0</v>
      </c>
      <c r="H30" s="237">
        <f t="shared" si="20"/>
        <v>0</v>
      </c>
      <c r="I30" s="237">
        <f t="shared" si="20"/>
        <v>0</v>
      </c>
      <c r="J30" s="237">
        <f t="shared" si="20"/>
        <v>0</v>
      </c>
      <c r="K30" s="237">
        <f t="shared" si="20"/>
        <v>0</v>
      </c>
      <c r="L30" s="237">
        <f t="shared" si="20"/>
        <v>0</v>
      </c>
      <c r="M30" s="237">
        <f t="shared" si="20"/>
        <v>0</v>
      </c>
      <c r="N30" s="237">
        <f t="shared" si="20"/>
        <v>0</v>
      </c>
      <c r="O30" s="237">
        <f t="shared" si="20"/>
        <v>0</v>
      </c>
      <c r="P30" s="237">
        <f t="shared" si="20"/>
        <v>0</v>
      </c>
      <c r="Q30" s="237">
        <f t="shared" si="20"/>
        <v>0</v>
      </c>
      <c r="R30" s="237">
        <f t="shared" si="20"/>
        <v>0</v>
      </c>
    </row>
    <row r="31" spans="1:18" s="221" customFormat="1" x14ac:dyDescent="0.35">
      <c r="A31" s="226" t="s">
        <v>640</v>
      </c>
      <c r="B31" s="226"/>
      <c r="C31" s="232"/>
      <c r="D31" s="237">
        <f>+'Tab 13 - Capital Sources'!J47</f>
        <v>0</v>
      </c>
      <c r="E31" s="237">
        <f>D31</f>
        <v>0</v>
      </c>
      <c r="F31" s="237">
        <f t="shared" ref="F31" si="21">E31</f>
        <v>0</v>
      </c>
      <c r="G31" s="237">
        <f t="shared" ref="G31" si="22">F31</f>
        <v>0</v>
      </c>
      <c r="H31" s="237">
        <f t="shared" ref="H31" si="23">G31</f>
        <v>0</v>
      </c>
      <c r="I31" s="237">
        <f t="shared" ref="I31" si="24">H31</f>
        <v>0</v>
      </c>
      <c r="J31" s="237">
        <f t="shared" ref="J31" si="25">I31</f>
        <v>0</v>
      </c>
      <c r="K31" s="237">
        <f t="shared" ref="K31" si="26">J31</f>
        <v>0</v>
      </c>
      <c r="L31" s="237">
        <f t="shared" ref="L31" si="27">K31</f>
        <v>0</v>
      </c>
      <c r="M31" s="237">
        <f t="shared" ref="M31" si="28">L31</f>
        <v>0</v>
      </c>
      <c r="N31" s="237">
        <f t="shared" ref="N31" si="29">M31</f>
        <v>0</v>
      </c>
      <c r="O31" s="237">
        <f t="shared" ref="O31" si="30">N31</f>
        <v>0</v>
      </c>
      <c r="P31" s="237">
        <f t="shared" ref="P31" si="31">O31</f>
        <v>0</v>
      </c>
      <c r="Q31" s="237">
        <f t="shared" ref="Q31" si="32">P31</f>
        <v>0</v>
      </c>
      <c r="R31" s="237">
        <f t="shared" ref="R31" si="33">Q31</f>
        <v>0</v>
      </c>
    </row>
    <row r="32" spans="1:18" s="221" customFormat="1" x14ac:dyDescent="0.35">
      <c r="A32" s="226"/>
      <c r="B32" s="226"/>
      <c r="C32" s="232"/>
      <c r="D32" s="233"/>
      <c r="E32" s="243"/>
      <c r="F32" s="233"/>
      <c r="G32" s="233"/>
      <c r="H32" s="233"/>
      <c r="I32" s="233"/>
      <c r="J32" s="233"/>
      <c r="K32" s="233"/>
      <c r="L32" s="233"/>
      <c r="M32" s="233"/>
      <c r="N32" s="233"/>
      <c r="O32" s="233"/>
      <c r="P32" s="241"/>
      <c r="Q32" s="241"/>
      <c r="R32" s="241"/>
    </row>
    <row r="33" spans="1:18" s="221" customFormat="1" x14ac:dyDescent="0.35">
      <c r="A33" s="226" t="s">
        <v>544</v>
      </c>
      <c r="B33" s="242"/>
      <c r="C33" s="232"/>
      <c r="D33" s="245" t="e">
        <f>+D28/D30</f>
        <v>#DIV/0!</v>
      </c>
      <c r="E33" s="245" t="e">
        <f t="shared" ref="E33:R33" si="34">+E28/E30</f>
        <v>#DIV/0!</v>
      </c>
      <c r="F33" s="245" t="e">
        <f t="shared" si="34"/>
        <v>#DIV/0!</v>
      </c>
      <c r="G33" s="245" t="e">
        <f t="shared" si="34"/>
        <v>#DIV/0!</v>
      </c>
      <c r="H33" s="245" t="e">
        <f t="shared" si="34"/>
        <v>#DIV/0!</v>
      </c>
      <c r="I33" s="245" t="e">
        <f t="shared" si="34"/>
        <v>#DIV/0!</v>
      </c>
      <c r="J33" s="245" t="e">
        <f t="shared" si="34"/>
        <v>#DIV/0!</v>
      </c>
      <c r="K33" s="245" t="e">
        <f t="shared" si="34"/>
        <v>#DIV/0!</v>
      </c>
      <c r="L33" s="245" t="e">
        <f t="shared" si="34"/>
        <v>#DIV/0!</v>
      </c>
      <c r="M33" s="245" t="e">
        <f t="shared" si="34"/>
        <v>#DIV/0!</v>
      </c>
      <c r="N33" s="245" t="e">
        <f t="shared" si="34"/>
        <v>#DIV/0!</v>
      </c>
      <c r="O33" s="245" t="e">
        <f t="shared" si="34"/>
        <v>#DIV/0!</v>
      </c>
      <c r="P33" s="245" t="e">
        <f t="shared" si="34"/>
        <v>#DIV/0!</v>
      </c>
      <c r="Q33" s="245" t="e">
        <f t="shared" si="34"/>
        <v>#DIV/0!</v>
      </c>
      <c r="R33" s="245" t="e">
        <f t="shared" si="34"/>
        <v>#DIV/0!</v>
      </c>
    </row>
    <row r="34" spans="1:18" s="221" customFormat="1" x14ac:dyDescent="0.35">
      <c r="A34" s="226"/>
      <c r="B34" s="226"/>
      <c r="C34" s="232"/>
      <c r="D34" s="233"/>
      <c r="E34" s="233"/>
      <c r="F34" s="233"/>
      <c r="G34" s="233"/>
      <c r="H34" s="233"/>
      <c r="I34" s="233"/>
      <c r="J34" s="233"/>
      <c r="K34" s="233"/>
      <c r="L34" s="233"/>
      <c r="M34" s="233"/>
      <c r="N34" s="233"/>
      <c r="O34" s="233"/>
      <c r="P34" s="241"/>
      <c r="Q34" s="241"/>
      <c r="R34" s="241"/>
    </row>
    <row r="35" spans="1:18" s="221" customFormat="1" x14ac:dyDescent="0.35">
      <c r="A35" s="226" t="s">
        <v>545</v>
      </c>
      <c r="B35" s="226"/>
      <c r="C35" s="232"/>
      <c r="D35" s="243"/>
      <c r="E35" s="243"/>
      <c r="F35" s="243"/>
      <c r="G35" s="243"/>
      <c r="H35" s="243"/>
      <c r="I35" s="243"/>
      <c r="J35" s="243"/>
      <c r="K35" s="243"/>
      <c r="L35" s="243"/>
      <c r="M35" s="243"/>
      <c r="N35" s="243"/>
      <c r="O35" s="243"/>
      <c r="P35" s="244"/>
      <c r="Q35" s="244"/>
      <c r="R35" s="244"/>
    </row>
    <row r="36" spans="1:18" s="221" customFormat="1" x14ac:dyDescent="0.35">
      <c r="A36" s="242"/>
      <c r="B36" s="235" t="s">
        <v>546</v>
      </c>
      <c r="C36" s="224">
        <v>0.02</v>
      </c>
      <c r="D36" s="239"/>
      <c r="E36" s="237">
        <f>D36*(1+$C$36)</f>
        <v>0</v>
      </c>
      <c r="F36" s="237">
        <f t="shared" ref="F36:M36" si="35">E36*(1+$C$36)</f>
        <v>0</v>
      </c>
      <c r="G36" s="237">
        <f t="shared" si="35"/>
        <v>0</v>
      </c>
      <c r="H36" s="237">
        <f t="shared" si="35"/>
        <v>0</v>
      </c>
      <c r="I36" s="237">
        <f t="shared" si="35"/>
        <v>0</v>
      </c>
      <c r="J36" s="237">
        <f t="shared" si="35"/>
        <v>0</v>
      </c>
      <c r="K36" s="237">
        <f t="shared" si="35"/>
        <v>0</v>
      </c>
      <c r="L36" s="237">
        <f t="shared" si="35"/>
        <v>0</v>
      </c>
      <c r="M36" s="237">
        <f t="shared" si="35"/>
        <v>0</v>
      </c>
      <c r="N36" s="237">
        <f>M36*(1+$C$36)</f>
        <v>0</v>
      </c>
      <c r="O36" s="237">
        <f>N36*(1+$C$36)</f>
        <v>0</v>
      </c>
      <c r="P36" s="237">
        <f>O36*(1+$C$36)</f>
        <v>0</v>
      </c>
      <c r="Q36" s="237">
        <f>P36*(1+$C$36)</f>
        <v>0</v>
      </c>
      <c r="R36" s="237">
        <f>Q36*(1+$C$36)</f>
        <v>0</v>
      </c>
    </row>
    <row r="37" spans="1:18" s="221" customFormat="1" x14ac:dyDescent="0.35">
      <c r="A37" s="226"/>
      <c r="B37" s="235" t="s">
        <v>547</v>
      </c>
      <c r="C37" s="224">
        <v>0.02</v>
      </c>
      <c r="D37" s="239"/>
      <c r="E37" s="237">
        <f>D37*(1+$C$37)</f>
        <v>0</v>
      </c>
      <c r="F37" s="237">
        <f t="shared" ref="F37:M37" si="36">E37*(1+$C$37)</f>
        <v>0</v>
      </c>
      <c r="G37" s="237">
        <f t="shared" si="36"/>
        <v>0</v>
      </c>
      <c r="H37" s="237">
        <f t="shared" si="36"/>
        <v>0</v>
      </c>
      <c r="I37" s="237">
        <f t="shared" si="36"/>
        <v>0</v>
      </c>
      <c r="J37" s="237">
        <f t="shared" si="36"/>
        <v>0</v>
      </c>
      <c r="K37" s="237">
        <f t="shared" si="36"/>
        <v>0</v>
      </c>
      <c r="L37" s="237">
        <f t="shared" si="36"/>
        <v>0</v>
      </c>
      <c r="M37" s="237">
        <f t="shared" si="36"/>
        <v>0</v>
      </c>
      <c r="N37" s="237">
        <f>M37*(1+$C$37)</f>
        <v>0</v>
      </c>
      <c r="O37" s="237">
        <f>N37*(1+$C$37)</f>
        <v>0</v>
      </c>
      <c r="P37" s="237">
        <f>O37*(1+$C$37)</f>
        <v>0</v>
      </c>
      <c r="Q37" s="237">
        <f>P37*(1+$C$37)</f>
        <v>0</v>
      </c>
      <c r="R37" s="237">
        <f>Q37*(1+$C$37)</f>
        <v>0</v>
      </c>
    </row>
    <row r="38" spans="1:18" s="221" customFormat="1" x14ac:dyDescent="0.35">
      <c r="A38" s="226"/>
      <c r="B38" s="235" t="s">
        <v>310</v>
      </c>
      <c r="C38" s="230"/>
      <c r="D38" s="237">
        <f>SUM(D36:D37)</f>
        <v>0</v>
      </c>
      <c r="E38" s="237">
        <f>SUM(E36:E37)</f>
        <v>0</v>
      </c>
      <c r="F38" s="237">
        <f t="shared" ref="F38:M38" si="37">SUM(F36:F37)</f>
        <v>0</v>
      </c>
      <c r="G38" s="237">
        <f t="shared" si="37"/>
        <v>0</v>
      </c>
      <c r="H38" s="237">
        <f t="shared" si="37"/>
        <v>0</v>
      </c>
      <c r="I38" s="237">
        <f t="shared" si="37"/>
        <v>0</v>
      </c>
      <c r="J38" s="237">
        <f t="shared" si="37"/>
        <v>0</v>
      </c>
      <c r="K38" s="237">
        <f t="shared" si="37"/>
        <v>0</v>
      </c>
      <c r="L38" s="237">
        <f t="shared" si="37"/>
        <v>0</v>
      </c>
      <c r="M38" s="237">
        <f t="shared" si="37"/>
        <v>0</v>
      </c>
      <c r="N38" s="237">
        <f>SUM(N36:N37)</f>
        <v>0</v>
      </c>
      <c r="O38" s="237">
        <f>SUM(O36:O37)</f>
        <v>0</v>
      </c>
      <c r="P38" s="237">
        <f>SUM(P36:P37)</f>
        <v>0</v>
      </c>
      <c r="Q38" s="237">
        <f>SUM(Q36:Q37)</f>
        <v>0</v>
      </c>
      <c r="R38" s="237">
        <f>SUM(R36:R37)</f>
        <v>0</v>
      </c>
    </row>
    <row r="39" spans="1:18" s="221" customFormat="1" x14ac:dyDescent="0.35">
      <c r="A39" s="226"/>
      <c r="B39" s="242"/>
      <c r="C39" s="232"/>
      <c r="D39" s="243"/>
      <c r="E39" s="243"/>
      <c r="F39" s="243"/>
      <c r="G39" s="243"/>
      <c r="H39" s="243"/>
      <c r="I39" s="243"/>
      <c r="J39" s="243"/>
      <c r="K39" s="243"/>
      <c r="L39" s="243"/>
      <c r="M39" s="243"/>
      <c r="N39" s="243"/>
      <c r="O39" s="243"/>
      <c r="P39" s="243"/>
      <c r="Q39" s="244"/>
      <c r="R39" s="244"/>
    </row>
    <row r="40" spans="1:18" s="221" customFormat="1" x14ac:dyDescent="0.35">
      <c r="A40" s="226" t="s">
        <v>548</v>
      </c>
      <c r="B40" s="242"/>
      <c r="C40" s="232"/>
      <c r="D40" s="237">
        <f>D28-D30-D31-D38</f>
        <v>0</v>
      </c>
      <c r="E40" s="237">
        <f t="shared" ref="E40:R40" si="38">E28-E30-E31-E38</f>
        <v>0</v>
      </c>
      <c r="F40" s="237">
        <f t="shared" si="38"/>
        <v>0</v>
      </c>
      <c r="G40" s="237">
        <f t="shared" si="38"/>
        <v>0</v>
      </c>
      <c r="H40" s="237">
        <f t="shared" si="38"/>
        <v>0</v>
      </c>
      <c r="I40" s="237">
        <f t="shared" si="38"/>
        <v>0</v>
      </c>
      <c r="J40" s="237">
        <f t="shared" si="38"/>
        <v>0</v>
      </c>
      <c r="K40" s="237">
        <f t="shared" si="38"/>
        <v>0</v>
      </c>
      <c r="L40" s="237">
        <f t="shared" si="38"/>
        <v>0</v>
      </c>
      <c r="M40" s="237">
        <f t="shared" si="38"/>
        <v>0</v>
      </c>
      <c r="N40" s="237">
        <f>N28-N30-N31-N38</f>
        <v>0</v>
      </c>
      <c r="O40" s="237">
        <f t="shared" si="38"/>
        <v>0</v>
      </c>
      <c r="P40" s="237">
        <f t="shared" si="38"/>
        <v>0</v>
      </c>
      <c r="Q40" s="237">
        <f t="shared" si="38"/>
        <v>0</v>
      </c>
      <c r="R40" s="237">
        <f t="shared" si="38"/>
        <v>0</v>
      </c>
    </row>
    <row r="41" spans="1:18" ht="15" x14ac:dyDescent="0.4">
      <c r="A41" s="246"/>
      <c r="B41" s="247"/>
      <c r="C41" s="248"/>
      <c r="D41" s="249"/>
      <c r="E41" s="249"/>
      <c r="F41" s="249"/>
      <c r="G41" s="249"/>
      <c r="H41" s="249"/>
      <c r="I41" s="249"/>
      <c r="J41" s="249"/>
      <c r="K41" s="249"/>
      <c r="L41" s="249"/>
      <c r="M41" s="249"/>
      <c r="N41" s="249"/>
      <c r="O41" s="249"/>
      <c r="P41" s="249"/>
      <c r="Q41" s="250"/>
      <c r="R41" s="250"/>
    </row>
    <row r="42" spans="1:18" x14ac:dyDescent="0.35">
      <c r="A42" s="78"/>
      <c r="B42" s="78"/>
      <c r="C42" s="78"/>
      <c r="D42" s="78"/>
      <c r="E42" s="78"/>
      <c r="F42" s="78"/>
      <c r="G42" s="78"/>
      <c r="H42" s="78"/>
      <c r="I42" s="78"/>
      <c r="J42" s="78"/>
      <c r="K42" s="78"/>
      <c r="L42" s="78"/>
      <c r="M42" s="78"/>
      <c r="N42" s="78"/>
      <c r="O42" s="78"/>
      <c r="P42" s="78"/>
    </row>
  </sheetData>
  <mergeCells count="3">
    <mergeCell ref="A1:C1"/>
    <mergeCell ref="E1:H1"/>
    <mergeCell ref="C3:G3"/>
  </mergeCells>
  <pageMargins left="0.7" right="0.7" top="0.75" bottom="0.75" header="0.3" footer="0.3"/>
  <pageSetup scale="79" orientation="portrait" r:id="rId1"/>
  <headerFooter>
    <oddFooter>&amp;L&amp;A&amp;RPage &amp;Pof &amp;N</oddFooter>
  </headerFooter>
  <colBreaks count="3" manualBreakCount="3">
    <brk id="8" max="38" man="1"/>
    <brk id="13" max="1048575" man="1"/>
    <brk id="1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showGridLines="0" topLeftCell="A7" zoomScale="75" zoomScaleNormal="75" zoomScalePageLayoutView="75" workbookViewId="0">
      <selection activeCell="F15" sqref="F15:G15"/>
    </sheetView>
  </sheetViews>
  <sheetFormatPr defaultColWidth="11.453125" defaultRowHeight="14.5" x14ac:dyDescent="0.35"/>
  <cols>
    <col min="3" max="3" width="6.81640625" customWidth="1"/>
    <col min="4" max="4" width="26" customWidth="1"/>
    <col min="5" max="5" width="5" customWidth="1"/>
    <col min="6" max="6" width="17" customWidth="1"/>
    <col min="7" max="7" width="11.81640625" customWidth="1"/>
    <col min="8" max="8" width="2.453125" customWidth="1"/>
    <col min="9" max="9" width="15.81640625" customWidth="1"/>
    <col min="10" max="10" width="11.453125" customWidth="1"/>
    <col min="11" max="11" width="2.81640625" customWidth="1"/>
    <col min="12" max="12" width="3" customWidth="1"/>
    <col min="13" max="13" width="2.1796875" customWidth="1"/>
    <col min="14" max="14" width="15.81640625" customWidth="1"/>
    <col min="15" max="15" width="11.1796875" customWidth="1"/>
    <col min="16" max="16" width="2.81640625" customWidth="1"/>
    <col min="17" max="17" width="15.81640625" customWidth="1"/>
    <col min="18" max="18" width="11.453125" customWidth="1"/>
    <col min="19" max="19" width="2.453125" customWidth="1"/>
    <col min="20" max="20" width="15.81640625" customWidth="1"/>
    <col min="21" max="21" width="10.81640625" customWidth="1"/>
    <col min="22" max="22" width="2.1796875" customWidth="1"/>
    <col min="23" max="23" width="2.81640625" customWidth="1"/>
    <col min="24" max="24" width="16" customWidth="1"/>
    <col min="25" max="25" width="8.54296875" customWidth="1"/>
  </cols>
  <sheetData>
    <row r="1" spans="1:25" s="24" customFormat="1" ht="19.5" customHeight="1" x14ac:dyDescent="0.35">
      <c r="B1" s="25"/>
      <c r="C1" s="25"/>
      <c r="D1" s="25"/>
      <c r="E1" s="25"/>
      <c r="F1" s="25"/>
      <c r="G1" s="25"/>
      <c r="H1" s="25"/>
      <c r="J1"/>
    </row>
    <row r="2" spans="1:25" s="24" customFormat="1" ht="29.25" customHeight="1" x14ac:dyDescent="0.45">
      <c r="A2" s="500" t="s">
        <v>212</v>
      </c>
      <c r="B2" s="701"/>
      <c r="C2" s="701"/>
      <c r="D2" s="701"/>
      <c r="E2" s="701"/>
      <c r="F2" s="33"/>
      <c r="G2" s="699" t="s">
        <v>606</v>
      </c>
      <c r="H2" s="699"/>
      <c r="I2" s="699"/>
      <c r="J2" s="699"/>
      <c r="K2" s="699"/>
    </row>
    <row r="3" spans="1:25" s="24" customFormat="1" ht="29.25" customHeight="1" x14ac:dyDescent="0.45">
      <c r="A3" s="103"/>
      <c r="B3" s="143"/>
      <c r="C3" s="143"/>
      <c r="D3" s="143"/>
      <c r="E3" s="143"/>
      <c r="F3" s="144"/>
      <c r="G3" s="144"/>
      <c r="H3" s="104"/>
      <c r="I3" s="104"/>
      <c r="J3" s="18"/>
    </row>
    <row r="4" spans="1:25" s="24" customFormat="1" ht="41.25" customHeight="1" x14ac:dyDescent="0.35">
      <c r="A4" s="33"/>
      <c r="B4" s="702" t="s">
        <v>70</v>
      </c>
      <c r="C4" s="703"/>
      <c r="D4" s="703"/>
      <c r="E4" s="703"/>
      <c r="F4" s="703"/>
      <c r="G4" s="704"/>
      <c r="H4"/>
      <c r="I4"/>
      <c r="J4"/>
      <c r="K4"/>
    </row>
    <row r="5" spans="1:25" s="24" customFormat="1" ht="22.5" customHeight="1" x14ac:dyDescent="0.35">
      <c r="B5" s="26"/>
      <c r="C5" s="27"/>
      <c r="D5" s="27"/>
      <c r="E5" s="27"/>
      <c r="F5" s="27"/>
      <c r="G5" s="27"/>
      <c r="H5" s="27"/>
      <c r="I5" s="27"/>
      <c r="J5"/>
      <c r="K5" s="27"/>
      <c r="L5" s="27"/>
      <c r="M5" s="27"/>
      <c r="N5" s="27"/>
    </row>
    <row r="6" spans="1:25" ht="15.5" x14ac:dyDescent="0.35">
      <c r="B6" s="58" t="s">
        <v>630</v>
      </c>
    </row>
    <row r="7" spans="1:25" x14ac:dyDescent="0.35">
      <c r="B7" s="54" t="s">
        <v>364</v>
      </c>
    </row>
    <row r="8" spans="1:25" ht="18.75" customHeight="1" x14ac:dyDescent="0.35">
      <c r="B8" s="700" t="s">
        <v>629</v>
      </c>
      <c r="C8" s="700"/>
      <c r="D8" s="700"/>
      <c r="E8" s="700"/>
      <c r="F8" s="700"/>
      <c r="G8" s="700"/>
      <c r="H8" s="700"/>
      <c r="I8" s="700"/>
      <c r="J8" s="700"/>
      <c r="K8" s="700"/>
      <c r="L8" s="700"/>
      <c r="M8" s="700"/>
      <c r="N8" s="700"/>
      <c r="O8" s="700"/>
      <c r="P8" s="700"/>
      <c r="Q8" s="700"/>
      <c r="R8" s="700"/>
      <c r="S8" s="700"/>
      <c r="T8" s="700"/>
      <c r="U8" s="700"/>
      <c r="V8" s="700"/>
      <c r="W8" s="700"/>
      <c r="X8" s="700"/>
      <c r="Y8" s="700"/>
    </row>
    <row r="9" spans="1:25" x14ac:dyDescent="0.35">
      <c r="B9" s="700" t="s">
        <v>626</v>
      </c>
      <c r="C9" s="700"/>
      <c r="D9" s="700"/>
      <c r="E9" s="700"/>
      <c r="F9" s="700"/>
      <c r="G9" s="700"/>
      <c r="H9" s="700"/>
      <c r="I9" s="700"/>
      <c r="J9" s="700"/>
      <c r="K9" s="700"/>
      <c r="L9" s="700"/>
      <c r="M9" s="700"/>
      <c r="N9" s="700"/>
      <c r="O9" s="700"/>
      <c r="P9" s="700"/>
      <c r="Q9" s="700"/>
      <c r="R9" s="700"/>
      <c r="S9" s="700"/>
      <c r="T9" s="700"/>
      <c r="U9" s="700"/>
      <c r="V9" s="700"/>
      <c r="W9" s="700"/>
      <c r="X9" s="700"/>
      <c r="Y9" s="700"/>
    </row>
    <row r="10" spans="1:25" x14ac:dyDescent="0.35">
      <c r="B10" s="700" t="s">
        <v>627</v>
      </c>
      <c r="C10" s="700"/>
      <c r="D10" s="700"/>
      <c r="E10" s="700"/>
      <c r="F10" s="700"/>
      <c r="G10" s="700"/>
      <c r="H10" s="700"/>
      <c r="I10" s="700"/>
      <c r="J10" s="700"/>
      <c r="K10" s="700"/>
      <c r="L10" s="700"/>
      <c r="M10" s="700"/>
      <c r="N10" s="700"/>
      <c r="O10" s="700"/>
      <c r="P10" s="700"/>
      <c r="Q10" s="700"/>
      <c r="R10" s="700"/>
      <c r="S10" s="700"/>
      <c r="T10" s="700"/>
      <c r="U10" s="700"/>
      <c r="V10" s="700"/>
      <c r="W10" s="700"/>
      <c r="X10" s="700"/>
      <c r="Y10" s="700"/>
    </row>
    <row r="11" spans="1:25" x14ac:dyDescent="0.35">
      <c r="B11" s="700" t="s">
        <v>628</v>
      </c>
      <c r="C11" s="700"/>
      <c r="D11" s="700"/>
      <c r="E11" s="700"/>
      <c r="F11" s="700"/>
      <c r="G11" s="700"/>
      <c r="H11" s="700"/>
      <c r="I11" s="700"/>
      <c r="J11" s="700"/>
      <c r="K11" s="700"/>
      <c r="L11" s="700"/>
      <c r="M11" s="700"/>
      <c r="N11" s="700"/>
      <c r="O11" s="700"/>
      <c r="P11" s="700"/>
      <c r="Q11" s="700"/>
      <c r="R11" s="700"/>
      <c r="S11" s="700"/>
      <c r="T11" s="700"/>
      <c r="U11" s="700"/>
      <c r="V11" s="700"/>
      <c r="W11" s="700"/>
      <c r="X11" s="700"/>
      <c r="Y11" s="700"/>
    </row>
    <row r="12" spans="1:25" s="5" customFormat="1" ht="18.5" x14ac:dyDescent="0.45"/>
    <row r="13" spans="1:25" ht="19" thickBot="1" x14ac:dyDescent="0.5">
      <c r="B13" s="692" t="s">
        <v>365</v>
      </c>
      <c r="C13" s="692"/>
      <c r="D13" s="692"/>
      <c r="E13" s="692"/>
      <c r="F13" s="692"/>
      <c r="G13" s="692"/>
      <c r="H13" s="692"/>
      <c r="I13" s="692"/>
      <c r="J13" s="692"/>
      <c r="K13" s="692"/>
      <c r="L13" s="692"/>
      <c r="M13" s="692"/>
      <c r="N13" s="692"/>
      <c r="O13" s="692"/>
      <c r="P13" s="692"/>
      <c r="Q13" s="692"/>
      <c r="R13" s="692"/>
      <c r="S13" s="692"/>
      <c r="T13" s="692"/>
      <c r="U13" s="692"/>
      <c r="V13" s="692"/>
      <c r="W13" s="692"/>
      <c r="X13" s="692"/>
      <c r="Y13" s="692"/>
    </row>
    <row r="14" spans="1:25" ht="44.15" customHeight="1" x14ac:dyDescent="0.35">
      <c r="F14" s="693" t="str">
        <f>F21</f>
        <v>New Construction</v>
      </c>
      <c r="G14" s="693"/>
      <c r="I14" s="693" t="str">
        <f>I21</f>
        <v>Rehabilitation / Adaptive Reuse for Residential Buildings</v>
      </c>
      <c r="J14" s="693"/>
      <c r="N14" s="693" t="str">
        <f>N21</f>
        <v>Total Residential Improvements</v>
      </c>
      <c r="O14" s="693"/>
      <c r="Q14" s="694" t="str">
        <f>Q21</f>
        <v>Commercial Improvements</v>
      </c>
      <c r="R14" s="694"/>
      <c r="T14" s="694" t="str">
        <f>T21</f>
        <v>Service Area Improvements</v>
      </c>
      <c r="U14" s="694"/>
      <c r="X14" s="693" t="str">
        <f>X21</f>
        <v>Total Improvements</v>
      </c>
      <c r="Y14" s="693"/>
    </row>
    <row r="15" spans="1:25" x14ac:dyDescent="0.35">
      <c r="D15" s="79" t="s">
        <v>366</v>
      </c>
      <c r="F15" s="697">
        <f>+'Tab 7 Development Detail'!C15</f>
        <v>0</v>
      </c>
      <c r="G15" s="697"/>
      <c r="H15" s="80"/>
      <c r="I15" s="697">
        <f>+'Tab 7 Development Detail'!C16</f>
        <v>0</v>
      </c>
      <c r="J15" s="697"/>
      <c r="K15" s="80"/>
      <c r="L15" s="80"/>
      <c r="M15" s="80"/>
      <c r="N15" s="697">
        <f>+F15+I15</f>
        <v>0</v>
      </c>
      <c r="O15" s="697"/>
      <c r="P15" s="80"/>
      <c r="Q15" s="695">
        <f>+'Tab 7 Development Detail'!C18</f>
        <v>0</v>
      </c>
      <c r="R15" s="696"/>
      <c r="S15" s="80"/>
      <c r="T15" s="695">
        <f>+'Tab 7 Development Detail'!C19</f>
        <v>0</v>
      </c>
      <c r="U15" s="696"/>
      <c r="V15" s="80"/>
      <c r="W15" s="80"/>
      <c r="X15" s="697">
        <f>SUM(N15,Q15,T15)</f>
        <v>0</v>
      </c>
      <c r="Y15" s="697"/>
    </row>
    <row r="16" spans="1:25" x14ac:dyDescent="0.35">
      <c r="D16" s="79" t="s">
        <v>367</v>
      </c>
      <c r="F16" s="698">
        <f>SUM(F29,F68,F74,F92)</f>
        <v>0</v>
      </c>
      <c r="G16" s="696"/>
      <c r="H16" s="80"/>
      <c r="I16" s="698">
        <f>SUM(I29,I68,I74,I92)</f>
        <v>0</v>
      </c>
      <c r="J16" s="696"/>
      <c r="K16" s="80"/>
      <c r="L16" s="80"/>
      <c r="M16" s="80"/>
      <c r="N16" s="698">
        <f>+F16+I16</f>
        <v>0</v>
      </c>
      <c r="O16" s="696"/>
      <c r="P16" s="80"/>
      <c r="Q16" s="695">
        <f>SUM(Q29,Q68,Q74,Q92)</f>
        <v>0</v>
      </c>
      <c r="R16" s="696"/>
      <c r="S16" s="80"/>
      <c r="T16" s="695">
        <f>SUM(T29,T68,T74,T92)</f>
        <v>0</v>
      </c>
      <c r="U16" s="696"/>
      <c r="V16" s="80"/>
      <c r="W16" s="80"/>
      <c r="X16" s="698">
        <f>SUM(N16,Q16,T16,)</f>
        <v>0</v>
      </c>
      <c r="Y16" s="696"/>
    </row>
    <row r="17" spans="2:25" x14ac:dyDescent="0.35">
      <c r="D17" s="79" t="s">
        <v>368</v>
      </c>
      <c r="F17" s="698" t="e">
        <f>F16/F15</f>
        <v>#DIV/0!</v>
      </c>
      <c r="G17" s="696"/>
      <c r="H17" s="80"/>
      <c r="I17" s="698" t="e">
        <f>I16/I15</f>
        <v>#DIV/0!</v>
      </c>
      <c r="J17" s="696"/>
      <c r="K17" s="80"/>
      <c r="L17" s="80"/>
      <c r="M17" s="80"/>
      <c r="N17" s="698" t="e">
        <f>+F17+I17</f>
        <v>#DIV/0!</v>
      </c>
      <c r="O17" s="696"/>
      <c r="P17" s="80"/>
      <c r="Q17" s="695" t="e">
        <f>Q16/Q15</f>
        <v>#DIV/0!</v>
      </c>
      <c r="R17" s="696"/>
      <c r="S17" s="80"/>
      <c r="T17" s="695" t="e">
        <f>T16/T15</f>
        <v>#DIV/0!</v>
      </c>
      <c r="U17" s="696"/>
      <c r="V17" s="80"/>
      <c r="W17" s="80"/>
      <c r="X17" s="698" t="e">
        <f>X16/X15</f>
        <v>#DIV/0!</v>
      </c>
      <c r="Y17" s="696"/>
    </row>
    <row r="18" spans="2:25" x14ac:dyDescent="0.35">
      <c r="D18" s="79" t="s">
        <v>369</v>
      </c>
      <c r="F18" s="698">
        <f>SUM(F29,F68)</f>
        <v>0</v>
      </c>
      <c r="G18" s="696"/>
      <c r="H18" s="80"/>
      <c r="I18" s="698">
        <f>SUM(I29,I68)</f>
        <v>0</v>
      </c>
      <c r="J18" s="696"/>
      <c r="K18" s="80"/>
      <c r="L18" s="80"/>
      <c r="M18" s="80"/>
      <c r="N18" s="698">
        <f>SUM(N29,N68)</f>
        <v>0</v>
      </c>
      <c r="O18" s="696"/>
      <c r="P18" s="80"/>
      <c r="Q18" s="695">
        <f>SUM(Q29,Q68)</f>
        <v>0</v>
      </c>
      <c r="R18" s="696"/>
      <c r="S18" s="80"/>
      <c r="T18" s="695">
        <f>SUM(T29,T68)</f>
        <v>0</v>
      </c>
      <c r="U18" s="696"/>
      <c r="V18" s="80"/>
      <c r="W18" s="80"/>
      <c r="X18" s="698">
        <f>SUM(N18,Q18,T18)</f>
        <v>0</v>
      </c>
      <c r="Y18" s="696"/>
    </row>
    <row r="20" spans="2:25" x14ac:dyDescent="0.35">
      <c r="Q20" s="86"/>
    </row>
    <row r="21" spans="2:25" s="54" customFormat="1" ht="74.150000000000006" customHeight="1" x14ac:dyDescent="0.35">
      <c r="B21" s="59" t="s">
        <v>370</v>
      </c>
      <c r="C21" s="59"/>
      <c r="D21" s="59" t="s">
        <v>307</v>
      </c>
      <c r="F21" s="54" t="s">
        <v>84</v>
      </c>
      <c r="G21" s="54" t="s">
        <v>371</v>
      </c>
      <c r="I21" s="81" t="s">
        <v>608</v>
      </c>
      <c r="J21" s="54" t="s">
        <v>371</v>
      </c>
      <c r="N21" s="81" t="s">
        <v>372</v>
      </c>
      <c r="O21" s="54" t="s">
        <v>371</v>
      </c>
      <c r="Q21" s="81" t="s">
        <v>373</v>
      </c>
      <c r="R21" s="54" t="s">
        <v>371</v>
      </c>
      <c r="T21" s="81" t="s">
        <v>374</v>
      </c>
      <c r="U21" s="54" t="s">
        <v>371</v>
      </c>
      <c r="X21" s="81" t="s">
        <v>375</v>
      </c>
      <c r="Y21" s="54" t="s">
        <v>371</v>
      </c>
    </row>
    <row r="22" spans="2:25" x14ac:dyDescent="0.35">
      <c r="B22" s="60" t="s">
        <v>376</v>
      </c>
      <c r="C22" s="60"/>
      <c r="D22" s="60" t="s">
        <v>377</v>
      </c>
      <c r="F22" s="67"/>
      <c r="G22" s="64" t="e">
        <f>F22/$F$15</f>
        <v>#DIV/0!</v>
      </c>
      <c r="H22" s="80"/>
      <c r="I22" s="67"/>
      <c r="J22" s="64" t="e">
        <f>I22/$I$15</f>
        <v>#DIV/0!</v>
      </c>
      <c r="K22" s="80"/>
      <c r="L22" s="80"/>
      <c r="M22" s="80"/>
      <c r="N22" s="64">
        <f>SUM(F22,I22)</f>
        <v>0</v>
      </c>
      <c r="O22" s="64" t="e">
        <f>N22/$N$15</f>
        <v>#DIV/0!</v>
      </c>
      <c r="P22" s="80"/>
      <c r="Q22" s="67"/>
      <c r="R22" s="64" t="e">
        <f>Q22/$Q$15</f>
        <v>#DIV/0!</v>
      </c>
      <c r="S22" s="80"/>
      <c r="T22" s="67"/>
      <c r="U22" s="64" t="e">
        <f>T22/$T$15</f>
        <v>#DIV/0!</v>
      </c>
      <c r="V22" s="80"/>
      <c r="W22" s="80"/>
      <c r="X22" s="64">
        <f>SUM(N22,Q22,T22)</f>
        <v>0</v>
      </c>
      <c r="Y22" s="64" t="e">
        <f>X22/$X$15</f>
        <v>#DIV/0!</v>
      </c>
    </row>
    <row r="23" spans="2:25" x14ac:dyDescent="0.35">
      <c r="B23" s="60" t="s">
        <v>376</v>
      </c>
      <c r="C23" s="60"/>
      <c r="D23" s="60" t="s">
        <v>378</v>
      </c>
      <c r="F23" s="67"/>
      <c r="G23" s="64" t="e">
        <f t="shared" ref="G23:G29" si="0">F23/$F$15</f>
        <v>#DIV/0!</v>
      </c>
      <c r="H23" s="80"/>
      <c r="I23" s="67"/>
      <c r="J23" s="64" t="e">
        <f t="shared" ref="J23:J27" si="1">I23/$I$15</f>
        <v>#DIV/0!</v>
      </c>
      <c r="K23" s="80"/>
      <c r="L23" s="80"/>
      <c r="M23" s="80"/>
      <c r="N23" s="64">
        <f t="shared" ref="N23:N28" si="2">SUM(F23,I23)</f>
        <v>0</v>
      </c>
      <c r="O23" s="64" t="e">
        <f t="shared" ref="O23:O29" si="3">N23/$N$15</f>
        <v>#DIV/0!</v>
      </c>
      <c r="P23" s="80"/>
      <c r="Q23" s="67"/>
      <c r="R23" s="64" t="e">
        <f t="shared" ref="R23:R29" si="4">Q23/$Q$15</f>
        <v>#DIV/0!</v>
      </c>
      <c r="S23" s="80"/>
      <c r="T23" s="67"/>
      <c r="U23" s="64" t="e">
        <f t="shared" ref="U23:U29" si="5">T23/$T$15</f>
        <v>#DIV/0!</v>
      </c>
      <c r="V23" s="80"/>
      <c r="W23" s="80"/>
      <c r="X23" s="64">
        <f t="shared" ref="X23:X28" si="6">SUM(N23,Q23,T23)</f>
        <v>0</v>
      </c>
      <c r="Y23" s="64" t="e">
        <f t="shared" ref="Y23:Y28" si="7">X23/$X$15</f>
        <v>#DIV/0!</v>
      </c>
    </row>
    <row r="24" spans="2:25" x14ac:dyDescent="0.35">
      <c r="B24" s="60" t="s">
        <v>376</v>
      </c>
      <c r="C24" s="60"/>
      <c r="D24" s="60" t="s">
        <v>379</v>
      </c>
      <c r="F24" s="67"/>
      <c r="G24" s="64" t="e">
        <f t="shared" si="0"/>
        <v>#DIV/0!</v>
      </c>
      <c r="H24" s="80"/>
      <c r="I24" s="67"/>
      <c r="J24" s="64" t="e">
        <f t="shared" si="1"/>
        <v>#DIV/0!</v>
      </c>
      <c r="K24" s="80"/>
      <c r="L24" s="80"/>
      <c r="M24" s="80"/>
      <c r="N24" s="64">
        <f t="shared" si="2"/>
        <v>0</v>
      </c>
      <c r="O24" s="64" t="e">
        <f t="shared" si="3"/>
        <v>#DIV/0!</v>
      </c>
      <c r="P24" s="80"/>
      <c r="Q24" s="67"/>
      <c r="R24" s="64" t="e">
        <f t="shared" si="4"/>
        <v>#DIV/0!</v>
      </c>
      <c r="S24" s="80"/>
      <c r="T24" s="67"/>
      <c r="U24" s="64" t="e">
        <f t="shared" si="5"/>
        <v>#DIV/0!</v>
      </c>
      <c r="V24" s="80"/>
      <c r="W24" s="80"/>
      <c r="X24" s="64">
        <f t="shared" si="6"/>
        <v>0</v>
      </c>
      <c r="Y24" s="64" t="e">
        <f t="shared" si="7"/>
        <v>#DIV/0!</v>
      </c>
    </row>
    <row r="25" spans="2:25" x14ac:dyDescent="0.35">
      <c r="B25" s="60" t="s">
        <v>376</v>
      </c>
      <c r="C25" s="60"/>
      <c r="D25" s="60" t="s">
        <v>380</v>
      </c>
      <c r="F25" s="67"/>
      <c r="G25" s="64" t="e">
        <f t="shared" si="0"/>
        <v>#DIV/0!</v>
      </c>
      <c r="H25" s="80"/>
      <c r="I25" s="67"/>
      <c r="J25" s="64" t="e">
        <f t="shared" si="1"/>
        <v>#DIV/0!</v>
      </c>
      <c r="K25" s="80"/>
      <c r="L25" s="80"/>
      <c r="M25" s="80"/>
      <c r="N25" s="64">
        <f t="shared" si="2"/>
        <v>0</v>
      </c>
      <c r="O25" s="64" t="e">
        <f t="shared" si="3"/>
        <v>#DIV/0!</v>
      </c>
      <c r="P25" s="80"/>
      <c r="Q25" s="67"/>
      <c r="R25" s="64" t="e">
        <f t="shared" si="4"/>
        <v>#DIV/0!</v>
      </c>
      <c r="S25" s="80"/>
      <c r="T25" s="67"/>
      <c r="U25" s="64" t="e">
        <f t="shared" si="5"/>
        <v>#DIV/0!</v>
      </c>
      <c r="V25" s="80"/>
      <c r="W25" s="80"/>
      <c r="X25" s="64">
        <f t="shared" si="6"/>
        <v>0</v>
      </c>
      <c r="Y25" s="64" t="e">
        <f t="shared" si="7"/>
        <v>#DIV/0!</v>
      </c>
    </row>
    <row r="26" spans="2:25" x14ac:dyDescent="0.35">
      <c r="B26" s="60" t="s">
        <v>376</v>
      </c>
      <c r="C26" s="60"/>
      <c r="D26" s="60" t="s">
        <v>381</v>
      </c>
      <c r="F26" s="67"/>
      <c r="G26" s="64" t="e">
        <f t="shared" si="0"/>
        <v>#DIV/0!</v>
      </c>
      <c r="H26" s="80"/>
      <c r="I26" s="67"/>
      <c r="J26" s="64" t="e">
        <f t="shared" si="1"/>
        <v>#DIV/0!</v>
      </c>
      <c r="K26" s="80"/>
      <c r="L26" s="80"/>
      <c r="M26" s="80"/>
      <c r="N26" s="64">
        <f t="shared" si="2"/>
        <v>0</v>
      </c>
      <c r="O26" s="64" t="e">
        <f t="shared" si="3"/>
        <v>#DIV/0!</v>
      </c>
      <c r="P26" s="80"/>
      <c r="Q26" s="67"/>
      <c r="R26" s="64" t="e">
        <f t="shared" si="4"/>
        <v>#DIV/0!</v>
      </c>
      <c r="S26" s="80"/>
      <c r="T26" s="67"/>
      <c r="U26" s="64" t="e">
        <f t="shared" si="5"/>
        <v>#DIV/0!</v>
      </c>
      <c r="V26" s="80"/>
      <c r="W26" s="80"/>
      <c r="X26" s="64">
        <f t="shared" si="6"/>
        <v>0</v>
      </c>
      <c r="Y26" s="64" t="e">
        <f t="shared" si="7"/>
        <v>#DIV/0!</v>
      </c>
    </row>
    <row r="27" spans="2:25" x14ac:dyDescent="0.35">
      <c r="B27" s="60" t="s">
        <v>376</v>
      </c>
      <c r="C27" s="60"/>
      <c r="D27" s="60" t="s">
        <v>382</v>
      </c>
      <c r="F27" s="67"/>
      <c r="G27" s="64" t="e">
        <f t="shared" si="0"/>
        <v>#DIV/0!</v>
      </c>
      <c r="H27" s="80"/>
      <c r="I27" s="67"/>
      <c r="J27" s="64" t="e">
        <f t="shared" si="1"/>
        <v>#DIV/0!</v>
      </c>
      <c r="K27" s="80"/>
      <c r="L27" s="80"/>
      <c r="M27" s="80"/>
      <c r="N27" s="64">
        <f t="shared" si="2"/>
        <v>0</v>
      </c>
      <c r="O27" s="64" t="e">
        <f t="shared" si="3"/>
        <v>#DIV/0!</v>
      </c>
      <c r="P27" s="80"/>
      <c r="Q27" s="67"/>
      <c r="R27" s="64" t="e">
        <f t="shared" si="4"/>
        <v>#DIV/0!</v>
      </c>
      <c r="S27" s="80"/>
      <c r="T27" s="67"/>
      <c r="U27" s="64" t="e">
        <f t="shared" si="5"/>
        <v>#DIV/0!</v>
      </c>
      <c r="V27" s="80"/>
      <c r="W27" s="80"/>
      <c r="X27" s="64">
        <f t="shared" si="6"/>
        <v>0</v>
      </c>
      <c r="Y27" s="64" t="e">
        <f t="shared" si="7"/>
        <v>#DIV/0!</v>
      </c>
    </row>
    <row r="28" spans="2:25" x14ac:dyDescent="0.35">
      <c r="B28" s="60" t="s">
        <v>376</v>
      </c>
      <c r="C28" s="60"/>
      <c r="D28" s="60" t="s">
        <v>383</v>
      </c>
      <c r="F28" s="67"/>
      <c r="G28" s="64" t="e">
        <f t="shared" si="0"/>
        <v>#DIV/0!</v>
      </c>
      <c r="H28" s="80"/>
      <c r="I28" s="67"/>
      <c r="J28" s="64" t="e">
        <f>I28/$I$15</f>
        <v>#DIV/0!</v>
      </c>
      <c r="K28" s="80"/>
      <c r="L28" s="80"/>
      <c r="M28" s="80"/>
      <c r="N28" s="64">
        <f t="shared" si="2"/>
        <v>0</v>
      </c>
      <c r="O28" s="64" t="e">
        <f t="shared" si="3"/>
        <v>#DIV/0!</v>
      </c>
      <c r="P28" s="80"/>
      <c r="Q28" s="67"/>
      <c r="R28" s="64" t="e">
        <f t="shared" si="4"/>
        <v>#DIV/0!</v>
      </c>
      <c r="S28" s="80"/>
      <c r="T28" s="67"/>
      <c r="U28" s="64" t="e">
        <f t="shared" si="5"/>
        <v>#DIV/0!</v>
      </c>
      <c r="V28" s="80"/>
      <c r="W28" s="80"/>
      <c r="X28" s="64">
        <f t="shared" si="6"/>
        <v>0</v>
      </c>
      <c r="Y28" s="64" t="e">
        <f t="shared" si="7"/>
        <v>#DIV/0!</v>
      </c>
    </row>
    <row r="29" spans="2:25" s="54" customFormat="1" x14ac:dyDescent="0.35">
      <c r="B29" s="59" t="s">
        <v>376</v>
      </c>
      <c r="C29" s="59"/>
      <c r="D29" s="59" t="s">
        <v>384</v>
      </c>
      <c r="F29" s="97">
        <f>SUM(F22:F28)</f>
        <v>0</v>
      </c>
      <c r="G29" s="97" t="e">
        <f t="shared" si="0"/>
        <v>#DIV/0!</v>
      </c>
      <c r="H29" s="82"/>
      <c r="I29" s="97">
        <f>SUM(I22:I28)</f>
        <v>0</v>
      </c>
      <c r="J29" s="97" t="e">
        <f>I29/$I$15</f>
        <v>#DIV/0!</v>
      </c>
      <c r="K29" s="82"/>
      <c r="L29" s="82"/>
      <c r="M29" s="82"/>
      <c r="N29" s="97">
        <f>SUM(N22:N28)</f>
        <v>0</v>
      </c>
      <c r="O29" s="97" t="e">
        <f t="shared" si="3"/>
        <v>#DIV/0!</v>
      </c>
      <c r="P29" s="82"/>
      <c r="Q29" s="97">
        <f>SUM(Q22:Q28)</f>
        <v>0</v>
      </c>
      <c r="R29" s="97" t="e">
        <f t="shared" si="4"/>
        <v>#DIV/0!</v>
      </c>
      <c r="S29" s="82"/>
      <c r="T29" s="97">
        <f>SUM(T22:T28)</f>
        <v>0</v>
      </c>
      <c r="U29" s="97" t="e">
        <f t="shared" si="5"/>
        <v>#DIV/0!</v>
      </c>
      <c r="V29" s="82"/>
      <c r="W29" s="82"/>
      <c r="X29" s="97">
        <f>SUM(X22:X28)</f>
        <v>0</v>
      </c>
      <c r="Y29" s="97" t="e">
        <f>X29/$X$15</f>
        <v>#DIV/0!</v>
      </c>
    </row>
    <row r="31" spans="2:25" s="54" customFormat="1" ht="74.150000000000006" customHeight="1" x14ac:dyDescent="0.35">
      <c r="B31" s="59" t="s">
        <v>370</v>
      </c>
      <c r="C31" s="132"/>
      <c r="D31" s="59" t="s">
        <v>307</v>
      </c>
      <c r="F31" s="59" t="s">
        <v>84</v>
      </c>
      <c r="G31" s="59" t="s">
        <v>371</v>
      </c>
      <c r="I31" s="83" t="str">
        <f>+I21</f>
        <v>Rehabilitation / Adaptive Reuse for Residential Buildings</v>
      </c>
      <c r="J31" s="59" t="s">
        <v>371</v>
      </c>
      <c r="N31" s="83" t="str">
        <f>+N21</f>
        <v>Total Residential Improvements</v>
      </c>
      <c r="O31" s="59" t="s">
        <v>371</v>
      </c>
      <c r="Q31" s="83" t="str">
        <f>+Q21</f>
        <v>Commercial Improvements</v>
      </c>
      <c r="R31" s="59" t="s">
        <v>371</v>
      </c>
      <c r="T31" s="83" t="str">
        <f>+T21</f>
        <v>Service Area Improvements</v>
      </c>
      <c r="U31" s="59" t="s">
        <v>371</v>
      </c>
      <c r="X31" s="83" t="str">
        <f>+X21</f>
        <v>Total Improvements</v>
      </c>
      <c r="Y31" s="59" t="s">
        <v>371</v>
      </c>
    </row>
    <row r="32" spans="2:25" x14ac:dyDescent="0.35">
      <c r="B32" s="60" t="s">
        <v>385</v>
      </c>
      <c r="C32" s="61"/>
      <c r="D32" s="60" t="s">
        <v>386</v>
      </c>
      <c r="F32" s="67"/>
      <c r="G32" s="64" t="e">
        <f t="shared" ref="G32:G68" si="8">F32/$F$15</f>
        <v>#DIV/0!</v>
      </c>
      <c r="H32" s="80"/>
      <c r="I32" s="67"/>
      <c r="J32" s="64" t="e">
        <f t="shared" ref="J32:J68" si="9">I32/$I$15</f>
        <v>#DIV/0!</v>
      </c>
      <c r="K32" s="80"/>
      <c r="L32" s="80"/>
      <c r="M32" s="80"/>
      <c r="N32" s="64">
        <f>+F32+I32</f>
        <v>0</v>
      </c>
      <c r="O32" s="64" t="e">
        <f t="shared" ref="O32:O68" si="10">N32/$N$15</f>
        <v>#DIV/0!</v>
      </c>
      <c r="P32" s="80"/>
      <c r="Q32" s="67"/>
      <c r="R32" s="64" t="e">
        <f t="shared" ref="R32:R68" si="11">Q32/$Q$15</f>
        <v>#DIV/0!</v>
      </c>
      <c r="S32" s="80"/>
      <c r="T32" s="67"/>
      <c r="U32" s="64" t="e">
        <f t="shared" ref="U32:U68" si="12">T32/$T$15</f>
        <v>#DIV/0!</v>
      </c>
      <c r="V32" s="80"/>
      <c r="W32" s="80"/>
      <c r="X32" s="64">
        <f>SUM(N32,Q32,T32)</f>
        <v>0</v>
      </c>
      <c r="Y32" s="64" t="e">
        <f t="shared" ref="Y32:Y68" si="13">X32/$X$15</f>
        <v>#DIV/0!</v>
      </c>
    </row>
    <row r="33" spans="2:25" x14ac:dyDescent="0.35">
      <c r="B33" s="60" t="s">
        <v>385</v>
      </c>
      <c r="C33" s="133"/>
      <c r="D33" s="72" t="s">
        <v>387</v>
      </c>
      <c r="F33" s="67"/>
      <c r="G33" s="64" t="e">
        <f t="shared" si="8"/>
        <v>#DIV/0!</v>
      </c>
      <c r="H33" s="80"/>
      <c r="I33" s="67"/>
      <c r="J33" s="64" t="e">
        <f t="shared" si="9"/>
        <v>#DIV/0!</v>
      </c>
      <c r="K33" s="80"/>
      <c r="L33" s="80"/>
      <c r="M33" s="80"/>
      <c r="N33" s="64">
        <f t="shared" ref="N33:N67" si="14">+F33+I33</f>
        <v>0</v>
      </c>
      <c r="O33" s="64" t="e">
        <f t="shared" si="10"/>
        <v>#DIV/0!</v>
      </c>
      <c r="P33" s="80"/>
      <c r="Q33" s="67"/>
      <c r="R33" s="64" t="e">
        <f t="shared" si="11"/>
        <v>#DIV/0!</v>
      </c>
      <c r="S33" s="80"/>
      <c r="T33" s="67"/>
      <c r="U33" s="64" t="e">
        <f t="shared" si="12"/>
        <v>#DIV/0!</v>
      </c>
      <c r="V33" s="80"/>
      <c r="W33" s="80"/>
      <c r="X33" s="64">
        <f t="shared" ref="X33:X67" si="15">SUM(N33,Q33,T33)</f>
        <v>0</v>
      </c>
      <c r="Y33" s="64" t="e">
        <f t="shared" si="13"/>
        <v>#DIV/0!</v>
      </c>
    </row>
    <row r="34" spans="2:25" x14ac:dyDescent="0.35">
      <c r="B34" s="60" t="s">
        <v>385</v>
      </c>
      <c r="C34" s="61"/>
      <c r="D34" s="60" t="s">
        <v>388</v>
      </c>
      <c r="F34" s="67"/>
      <c r="G34" s="64" t="e">
        <f t="shared" si="8"/>
        <v>#DIV/0!</v>
      </c>
      <c r="H34" s="80"/>
      <c r="I34" s="67"/>
      <c r="J34" s="64" t="e">
        <f t="shared" si="9"/>
        <v>#DIV/0!</v>
      </c>
      <c r="K34" s="80"/>
      <c r="L34" s="80"/>
      <c r="M34" s="80"/>
      <c r="N34" s="64">
        <f t="shared" si="14"/>
        <v>0</v>
      </c>
      <c r="O34" s="64" t="e">
        <f t="shared" si="10"/>
        <v>#DIV/0!</v>
      </c>
      <c r="P34" s="80"/>
      <c r="Q34" s="67"/>
      <c r="R34" s="64" t="e">
        <f t="shared" si="11"/>
        <v>#DIV/0!</v>
      </c>
      <c r="S34" s="80"/>
      <c r="T34" s="67"/>
      <c r="U34" s="64" t="e">
        <f t="shared" si="12"/>
        <v>#DIV/0!</v>
      </c>
      <c r="V34" s="80"/>
      <c r="W34" s="80"/>
      <c r="X34" s="64">
        <f t="shared" si="15"/>
        <v>0</v>
      </c>
      <c r="Y34" s="64" t="e">
        <f t="shared" si="13"/>
        <v>#DIV/0!</v>
      </c>
    </row>
    <row r="35" spans="2:25" x14ac:dyDescent="0.35">
      <c r="B35" s="60" t="s">
        <v>385</v>
      </c>
      <c r="C35" s="61"/>
      <c r="D35" s="72" t="s">
        <v>389</v>
      </c>
      <c r="F35" s="67"/>
      <c r="G35" s="64" t="e">
        <f t="shared" si="8"/>
        <v>#DIV/0!</v>
      </c>
      <c r="H35" s="80"/>
      <c r="I35" s="67"/>
      <c r="J35" s="64" t="e">
        <f t="shared" si="9"/>
        <v>#DIV/0!</v>
      </c>
      <c r="K35" s="80"/>
      <c r="L35" s="80"/>
      <c r="M35" s="80"/>
      <c r="N35" s="64">
        <f t="shared" si="14"/>
        <v>0</v>
      </c>
      <c r="O35" s="64" t="e">
        <f t="shared" si="10"/>
        <v>#DIV/0!</v>
      </c>
      <c r="P35" s="80"/>
      <c r="Q35" s="67"/>
      <c r="R35" s="64" t="e">
        <f t="shared" si="11"/>
        <v>#DIV/0!</v>
      </c>
      <c r="S35" s="80"/>
      <c r="T35" s="67"/>
      <c r="U35" s="64" t="e">
        <f t="shared" si="12"/>
        <v>#DIV/0!</v>
      </c>
      <c r="V35" s="80"/>
      <c r="W35" s="80"/>
      <c r="X35" s="64">
        <f t="shared" si="15"/>
        <v>0</v>
      </c>
      <c r="Y35" s="64" t="e">
        <f t="shared" si="13"/>
        <v>#DIV/0!</v>
      </c>
    </row>
    <row r="36" spans="2:25" x14ac:dyDescent="0.35">
      <c r="B36" s="60" t="s">
        <v>385</v>
      </c>
      <c r="C36" s="61"/>
      <c r="D36" s="60" t="s">
        <v>390</v>
      </c>
      <c r="F36" s="67"/>
      <c r="G36" s="64" t="e">
        <f t="shared" si="8"/>
        <v>#DIV/0!</v>
      </c>
      <c r="H36" s="80"/>
      <c r="I36" s="67"/>
      <c r="J36" s="64" t="e">
        <f t="shared" si="9"/>
        <v>#DIV/0!</v>
      </c>
      <c r="K36" s="80"/>
      <c r="L36" s="80"/>
      <c r="M36" s="80"/>
      <c r="N36" s="64">
        <f t="shared" si="14"/>
        <v>0</v>
      </c>
      <c r="O36" s="64" t="e">
        <f t="shared" si="10"/>
        <v>#DIV/0!</v>
      </c>
      <c r="P36" s="80"/>
      <c r="Q36" s="67"/>
      <c r="R36" s="64" t="e">
        <f t="shared" si="11"/>
        <v>#DIV/0!</v>
      </c>
      <c r="S36" s="80"/>
      <c r="T36" s="67"/>
      <c r="U36" s="64" t="e">
        <f t="shared" si="12"/>
        <v>#DIV/0!</v>
      </c>
      <c r="V36" s="80"/>
      <c r="W36" s="80"/>
      <c r="X36" s="64">
        <f t="shared" si="15"/>
        <v>0</v>
      </c>
      <c r="Y36" s="64" t="e">
        <f t="shared" si="13"/>
        <v>#DIV/0!</v>
      </c>
    </row>
    <row r="37" spans="2:25" x14ac:dyDescent="0.35">
      <c r="B37" s="60" t="s">
        <v>385</v>
      </c>
      <c r="C37" s="61"/>
      <c r="D37" s="60" t="s">
        <v>391</v>
      </c>
      <c r="F37" s="67"/>
      <c r="G37" s="64" t="e">
        <f t="shared" si="8"/>
        <v>#DIV/0!</v>
      </c>
      <c r="H37" s="80"/>
      <c r="I37" s="67"/>
      <c r="J37" s="64" t="e">
        <f t="shared" si="9"/>
        <v>#DIV/0!</v>
      </c>
      <c r="K37" s="80"/>
      <c r="L37" s="80"/>
      <c r="M37" s="80"/>
      <c r="N37" s="64">
        <f t="shared" si="14"/>
        <v>0</v>
      </c>
      <c r="O37" s="64" t="e">
        <f t="shared" si="10"/>
        <v>#DIV/0!</v>
      </c>
      <c r="P37" s="80"/>
      <c r="Q37" s="67"/>
      <c r="R37" s="64" t="e">
        <f t="shared" si="11"/>
        <v>#DIV/0!</v>
      </c>
      <c r="S37" s="80"/>
      <c r="T37" s="67"/>
      <c r="U37" s="64" t="e">
        <f t="shared" si="12"/>
        <v>#DIV/0!</v>
      </c>
      <c r="V37" s="80"/>
      <c r="W37" s="80"/>
      <c r="X37" s="64">
        <f t="shared" si="15"/>
        <v>0</v>
      </c>
      <c r="Y37" s="64" t="e">
        <f t="shared" si="13"/>
        <v>#DIV/0!</v>
      </c>
    </row>
    <row r="38" spans="2:25" x14ac:dyDescent="0.35">
      <c r="B38" s="60" t="s">
        <v>385</v>
      </c>
      <c r="C38" s="61"/>
      <c r="D38" s="60" t="s">
        <v>392</v>
      </c>
      <c r="F38" s="67"/>
      <c r="G38" s="64" t="e">
        <f t="shared" si="8"/>
        <v>#DIV/0!</v>
      </c>
      <c r="H38" s="80"/>
      <c r="I38" s="67"/>
      <c r="J38" s="64" t="e">
        <f t="shared" si="9"/>
        <v>#DIV/0!</v>
      </c>
      <c r="K38" s="80"/>
      <c r="L38" s="80"/>
      <c r="M38" s="80"/>
      <c r="N38" s="64">
        <f t="shared" si="14"/>
        <v>0</v>
      </c>
      <c r="O38" s="64" t="e">
        <f t="shared" si="10"/>
        <v>#DIV/0!</v>
      </c>
      <c r="P38" s="80"/>
      <c r="Q38" s="67"/>
      <c r="R38" s="64" t="e">
        <f t="shared" si="11"/>
        <v>#DIV/0!</v>
      </c>
      <c r="S38" s="80"/>
      <c r="T38" s="67"/>
      <c r="U38" s="64" t="e">
        <f t="shared" si="12"/>
        <v>#DIV/0!</v>
      </c>
      <c r="V38" s="80"/>
      <c r="W38" s="80"/>
      <c r="X38" s="64">
        <f t="shared" si="15"/>
        <v>0</v>
      </c>
      <c r="Y38" s="64" t="e">
        <f t="shared" si="13"/>
        <v>#DIV/0!</v>
      </c>
    </row>
    <row r="39" spans="2:25" x14ac:dyDescent="0.35">
      <c r="B39" s="60" t="s">
        <v>385</v>
      </c>
      <c r="C39" s="61"/>
      <c r="D39" s="60" t="s">
        <v>393</v>
      </c>
      <c r="F39" s="67"/>
      <c r="G39" s="64" t="e">
        <f t="shared" si="8"/>
        <v>#DIV/0!</v>
      </c>
      <c r="H39" s="80"/>
      <c r="I39" s="67"/>
      <c r="J39" s="64" t="e">
        <f t="shared" si="9"/>
        <v>#DIV/0!</v>
      </c>
      <c r="K39" s="80"/>
      <c r="L39" s="80"/>
      <c r="M39" s="80"/>
      <c r="N39" s="64">
        <f t="shared" si="14"/>
        <v>0</v>
      </c>
      <c r="O39" s="64" t="e">
        <f t="shared" si="10"/>
        <v>#DIV/0!</v>
      </c>
      <c r="P39" s="80"/>
      <c r="Q39" s="67"/>
      <c r="R39" s="64" t="e">
        <f t="shared" si="11"/>
        <v>#DIV/0!</v>
      </c>
      <c r="S39" s="80"/>
      <c r="T39" s="67"/>
      <c r="U39" s="64" t="e">
        <f t="shared" si="12"/>
        <v>#DIV/0!</v>
      </c>
      <c r="V39" s="80"/>
      <c r="W39" s="80"/>
      <c r="X39" s="64">
        <f t="shared" si="15"/>
        <v>0</v>
      </c>
      <c r="Y39" s="64" t="e">
        <f t="shared" si="13"/>
        <v>#DIV/0!</v>
      </c>
    </row>
    <row r="40" spans="2:25" x14ac:dyDescent="0.35">
      <c r="B40" s="60" t="s">
        <v>385</v>
      </c>
      <c r="C40" s="61"/>
      <c r="D40" s="60" t="s">
        <v>394</v>
      </c>
      <c r="F40" s="67"/>
      <c r="G40" s="64" t="e">
        <f t="shared" si="8"/>
        <v>#DIV/0!</v>
      </c>
      <c r="H40" s="80"/>
      <c r="I40" s="67"/>
      <c r="J40" s="64" t="e">
        <f t="shared" si="9"/>
        <v>#DIV/0!</v>
      </c>
      <c r="K40" s="80"/>
      <c r="L40" s="80"/>
      <c r="M40" s="80"/>
      <c r="N40" s="64">
        <f t="shared" si="14"/>
        <v>0</v>
      </c>
      <c r="O40" s="64" t="e">
        <f t="shared" si="10"/>
        <v>#DIV/0!</v>
      </c>
      <c r="P40" s="80"/>
      <c r="Q40" s="67"/>
      <c r="R40" s="64" t="e">
        <f t="shared" si="11"/>
        <v>#DIV/0!</v>
      </c>
      <c r="S40" s="80"/>
      <c r="T40" s="67"/>
      <c r="U40" s="64" t="e">
        <f t="shared" si="12"/>
        <v>#DIV/0!</v>
      </c>
      <c r="V40" s="80"/>
      <c r="W40" s="80"/>
      <c r="X40" s="64">
        <f t="shared" si="15"/>
        <v>0</v>
      </c>
      <c r="Y40" s="64" t="e">
        <f t="shared" si="13"/>
        <v>#DIV/0!</v>
      </c>
    </row>
    <row r="41" spans="2:25" x14ac:dyDescent="0.35">
      <c r="B41" s="60" t="s">
        <v>385</v>
      </c>
      <c r="C41" s="61"/>
      <c r="D41" s="60" t="s">
        <v>395</v>
      </c>
      <c r="F41" s="67"/>
      <c r="G41" s="64" t="e">
        <f t="shared" si="8"/>
        <v>#DIV/0!</v>
      </c>
      <c r="H41" s="80"/>
      <c r="I41" s="67"/>
      <c r="J41" s="64" t="e">
        <f t="shared" si="9"/>
        <v>#DIV/0!</v>
      </c>
      <c r="K41" s="80"/>
      <c r="L41" s="80"/>
      <c r="M41" s="80"/>
      <c r="N41" s="64">
        <f t="shared" si="14"/>
        <v>0</v>
      </c>
      <c r="O41" s="64" t="e">
        <f t="shared" si="10"/>
        <v>#DIV/0!</v>
      </c>
      <c r="P41" s="80"/>
      <c r="Q41" s="67"/>
      <c r="R41" s="64" t="e">
        <f t="shared" si="11"/>
        <v>#DIV/0!</v>
      </c>
      <c r="S41" s="80"/>
      <c r="T41" s="67"/>
      <c r="U41" s="64" t="e">
        <f t="shared" si="12"/>
        <v>#DIV/0!</v>
      </c>
      <c r="V41" s="80"/>
      <c r="W41" s="80"/>
      <c r="X41" s="64">
        <f t="shared" si="15"/>
        <v>0</v>
      </c>
      <c r="Y41" s="64" t="e">
        <f t="shared" si="13"/>
        <v>#DIV/0!</v>
      </c>
    </row>
    <row r="42" spans="2:25" x14ac:dyDescent="0.35">
      <c r="B42" s="60" t="s">
        <v>385</v>
      </c>
      <c r="C42" s="61"/>
      <c r="D42" s="60" t="s">
        <v>396</v>
      </c>
      <c r="F42" s="67"/>
      <c r="G42" s="64" t="e">
        <f t="shared" si="8"/>
        <v>#DIV/0!</v>
      </c>
      <c r="H42" s="80"/>
      <c r="I42" s="67"/>
      <c r="J42" s="64" t="e">
        <f t="shared" si="9"/>
        <v>#DIV/0!</v>
      </c>
      <c r="K42" s="80"/>
      <c r="L42" s="80"/>
      <c r="M42" s="80"/>
      <c r="N42" s="64">
        <f t="shared" si="14"/>
        <v>0</v>
      </c>
      <c r="O42" s="64" t="e">
        <f t="shared" si="10"/>
        <v>#DIV/0!</v>
      </c>
      <c r="P42" s="80"/>
      <c r="Q42" s="67"/>
      <c r="R42" s="64" t="e">
        <f t="shared" si="11"/>
        <v>#DIV/0!</v>
      </c>
      <c r="S42" s="80"/>
      <c r="T42" s="67"/>
      <c r="U42" s="64" t="e">
        <f t="shared" si="12"/>
        <v>#DIV/0!</v>
      </c>
      <c r="V42" s="80"/>
      <c r="W42" s="80"/>
      <c r="X42" s="64">
        <f t="shared" si="15"/>
        <v>0</v>
      </c>
      <c r="Y42" s="64" t="e">
        <f t="shared" si="13"/>
        <v>#DIV/0!</v>
      </c>
    </row>
    <row r="43" spans="2:25" x14ac:dyDescent="0.35">
      <c r="B43" s="60" t="s">
        <v>385</v>
      </c>
      <c r="C43" s="61"/>
      <c r="D43" s="60" t="s">
        <v>397</v>
      </c>
      <c r="F43" s="67"/>
      <c r="G43" s="64" t="e">
        <f t="shared" si="8"/>
        <v>#DIV/0!</v>
      </c>
      <c r="H43" s="80"/>
      <c r="I43" s="67"/>
      <c r="J43" s="64" t="e">
        <f t="shared" si="9"/>
        <v>#DIV/0!</v>
      </c>
      <c r="K43" s="80"/>
      <c r="L43" s="80"/>
      <c r="M43" s="80"/>
      <c r="N43" s="64">
        <f t="shared" si="14"/>
        <v>0</v>
      </c>
      <c r="O43" s="64" t="e">
        <f t="shared" si="10"/>
        <v>#DIV/0!</v>
      </c>
      <c r="P43" s="80"/>
      <c r="Q43" s="67"/>
      <c r="R43" s="64" t="e">
        <f t="shared" si="11"/>
        <v>#DIV/0!</v>
      </c>
      <c r="S43" s="80"/>
      <c r="T43" s="67"/>
      <c r="U43" s="64" t="e">
        <f t="shared" si="12"/>
        <v>#DIV/0!</v>
      </c>
      <c r="V43" s="80"/>
      <c r="W43" s="80"/>
      <c r="X43" s="64">
        <f t="shared" si="15"/>
        <v>0</v>
      </c>
      <c r="Y43" s="64" t="e">
        <f t="shared" si="13"/>
        <v>#DIV/0!</v>
      </c>
    </row>
    <row r="44" spans="2:25" x14ac:dyDescent="0.35">
      <c r="B44" s="60" t="s">
        <v>385</v>
      </c>
      <c r="C44" s="61"/>
      <c r="D44" s="60" t="s">
        <v>398</v>
      </c>
      <c r="F44" s="67"/>
      <c r="G44" s="64" t="e">
        <f t="shared" si="8"/>
        <v>#DIV/0!</v>
      </c>
      <c r="H44" s="80"/>
      <c r="I44" s="67"/>
      <c r="J44" s="64" t="e">
        <f t="shared" si="9"/>
        <v>#DIV/0!</v>
      </c>
      <c r="K44" s="80"/>
      <c r="L44" s="80"/>
      <c r="M44" s="80"/>
      <c r="N44" s="64">
        <f t="shared" si="14"/>
        <v>0</v>
      </c>
      <c r="O44" s="64" t="e">
        <f t="shared" si="10"/>
        <v>#DIV/0!</v>
      </c>
      <c r="P44" s="80"/>
      <c r="Q44" s="67"/>
      <c r="R44" s="64" t="e">
        <f t="shared" si="11"/>
        <v>#DIV/0!</v>
      </c>
      <c r="S44" s="80"/>
      <c r="T44" s="67"/>
      <c r="U44" s="64" t="e">
        <f t="shared" si="12"/>
        <v>#DIV/0!</v>
      </c>
      <c r="V44" s="80"/>
      <c r="W44" s="80"/>
      <c r="X44" s="64">
        <f t="shared" si="15"/>
        <v>0</v>
      </c>
      <c r="Y44" s="64" t="e">
        <f t="shared" si="13"/>
        <v>#DIV/0!</v>
      </c>
    </row>
    <row r="45" spans="2:25" x14ac:dyDescent="0.35">
      <c r="B45" s="60" t="s">
        <v>385</v>
      </c>
      <c r="C45" s="61"/>
      <c r="D45" s="60" t="s">
        <v>399</v>
      </c>
      <c r="F45" s="67"/>
      <c r="G45" s="64" t="e">
        <f t="shared" si="8"/>
        <v>#DIV/0!</v>
      </c>
      <c r="H45" s="80"/>
      <c r="I45" s="67"/>
      <c r="J45" s="64" t="e">
        <f t="shared" si="9"/>
        <v>#DIV/0!</v>
      </c>
      <c r="K45" s="80"/>
      <c r="L45" s="80"/>
      <c r="M45" s="80"/>
      <c r="N45" s="64">
        <f t="shared" si="14"/>
        <v>0</v>
      </c>
      <c r="O45" s="64" t="e">
        <f t="shared" si="10"/>
        <v>#DIV/0!</v>
      </c>
      <c r="P45" s="80"/>
      <c r="Q45" s="67"/>
      <c r="R45" s="64" t="e">
        <f t="shared" si="11"/>
        <v>#DIV/0!</v>
      </c>
      <c r="S45" s="80"/>
      <c r="T45" s="67"/>
      <c r="U45" s="64" t="e">
        <f t="shared" si="12"/>
        <v>#DIV/0!</v>
      </c>
      <c r="V45" s="80"/>
      <c r="W45" s="80"/>
      <c r="X45" s="64">
        <f>SUM(N45,Q45,T45)</f>
        <v>0</v>
      </c>
      <c r="Y45" s="64" t="e">
        <f t="shared" si="13"/>
        <v>#DIV/0!</v>
      </c>
    </row>
    <row r="46" spans="2:25" x14ac:dyDescent="0.35">
      <c r="B46" s="60" t="s">
        <v>385</v>
      </c>
      <c r="C46" s="61"/>
      <c r="D46" s="60" t="s">
        <v>400</v>
      </c>
      <c r="F46" s="67"/>
      <c r="G46" s="64" t="e">
        <f t="shared" si="8"/>
        <v>#DIV/0!</v>
      </c>
      <c r="H46" s="80"/>
      <c r="I46" s="67"/>
      <c r="J46" s="64" t="e">
        <f t="shared" si="9"/>
        <v>#DIV/0!</v>
      </c>
      <c r="K46" s="80"/>
      <c r="L46" s="80"/>
      <c r="M46" s="80"/>
      <c r="N46" s="64">
        <f t="shared" si="14"/>
        <v>0</v>
      </c>
      <c r="O46" s="64" t="e">
        <f t="shared" si="10"/>
        <v>#DIV/0!</v>
      </c>
      <c r="P46" s="80"/>
      <c r="Q46" s="67"/>
      <c r="R46" s="64" t="e">
        <f t="shared" si="11"/>
        <v>#DIV/0!</v>
      </c>
      <c r="S46" s="80"/>
      <c r="T46" s="67"/>
      <c r="U46" s="64" t="e">
        <f t="shared" si="12"/>
        <v>#DIV/0!</v>
      </c>
      <c r="V46" s="80"/>
      <c r="W46" s="80"/>
      <c r="X46" s="64">
        <f t="shared" si="15"/>
        <v>0</v>
      </c>
      <c r="Y46" s="64" t="e">
        <f t="shared" si="13"/>
        <v>#DIV/0!</v>
      </c>
    </row>
    <row r="47" spans="2:25" x14ac:dyDescent="0.35">
      <c r="B47" s="60" t="s">
        <v>385</v>
      </c>
      <c r="C47" s="61"/>
      <c r="D47" s="60" t="s">
        <v>401</v>
      </c>
      <c r="F47" s="67"/>
      <c r="G47" s="64" t="e">
        <f t="shared" si="8"/>
        <v>#DIV/0!</v>
      </c>
      <c r="H47" s="80"/>
      <c r="I47" s="67"/>
      <c r="J47" s="64" t="e">
        <f t="shared" si="9"/>
        <v>#DIV/0!</v>
      </c>
      <c r="K47" s="80"/>
      <c r="L47" s="80"/>
      <c r="M47" s="80"/>
      <c r="N47" s="64">
        <f t="shared" si="14"/>
        <v>0</v>
      </c>
      <c r="O47" s="64" t="e">
        <f t="shared" si="10"/>
        <v>#DIV/0!</v>
      </c>
      <c r="P47" s="80"/>
      <c r="Q47" s="67"/>
      <c r="R47" s="64" t="e">
        <f t="shared" si="11"/>
        <v>#DIV/0!</v>
      </c>
      <c r="S47" s="80"/>
      <c r="T47" s="67"/>
      <c r="U47" s="64" t="e">
        <f t="shared" si="12"/>
        <v>#DIV/0!</v>
      </c>
      <c r="V47" s="80"/>
      <c r="W47" s="80"/>
      <c r="X47" s="64">
        <f t="shared" si="15"/>
        <v>0</v>
      </c>
      <c r="Y47" s="64" t="e">
        <f t="shared" si="13"/>
        <v>#DIV/0!</v>
      </c>
    </row>
    <row r="48" spans="2:25" x14ac:dyDescent="0.35">
      <c r="B48" s="60" t="s">
        <v>385</v>
      </c>
      <c r="C48" s="61"/>
      <c r="D48" s="60" t="s">
        <v>402</v>
      </c>
      <c r="F48" s="67"/>
      <c r="G48" s="64" t="e">
        <f t="shared" si="8"/>
        <v>#DIV/0!</v>
      </c>
      <c r="H48" s="80"/>
      <c r="I48" s="67"/>
      <c r="J48" s="64" t="e">
        <f t="shared" si="9"/>
        <v>#DIV/0!</v>
      </c>
      <c r="K48" s="80"/>
      <c r="L48" s="80"/>
      <c r="M48" s="80"/>
      <c r="N48" s="64">
        <f t="shared" si="14"/>
        <v>0</v>
      </c>
      <c r="O48" s="64" t="e">
        <f t="shared" si="10"/>
        <v>#DIV/0!</v>
      </c>
      <c r="P48" s="80"/>
      <c r="Q48" s="67"/>
      <c r="R48" s="64" t="e">
        <f t="shared" si="11"/>
        <v>#DIV/0!</v>
      </c>
      <c r="S48" s="80"/>
      <c r="T48" s="67"/>
      <c r="U48" s="64" t="e">
        <f t="shared" si="12"/>
        <v>#DIV/0!</v>
      </c>
      <c r="V48" s="80"/>
      <c r="W48" s="80"/>
      <c r="X48" s="64">
        <f t="shared" si="15"/>
        <v>0</v>
      </c>
      <c r="Y48" s="64" t="e">
        <f t="shared" si="13"/>
        <v>#DIV/0!</v>
      </c>
    </row>
    <row r="49" spans="2:27" x14ac:dyDescent="0.35">
      <c r="B49" s="60" t="s">
        <v>385</v>
      </c>
      <c r="C49" s="61"/>
      <c r="D49" s="60" t="s">
        <v>403</v>
      </c>
      <c r="F49" s="67"/>
      <c r="G49" s="64" t="e">
        <f t="shared" si="8"/>
        <v>#DIV/0!</v>
      </c>
      <c r="H49" s="80"/>
      <c r="I49" s="67"/>
      <c r="J49" s="64" t="e">
        <f t="shared" si="9"/>
        <v>#DIV/0!</v>
      </c>
      <c r="K49" s="80"/>
      <c r="L49" s="80"/>
      <c r="M49" s="80"/>
      <c r="N49" s="64">
        <f t="shared" si="14"/>
        <v>0</v>
      </c>
      <c r="O49" s="64" t="e">
        <f t="shared" si="10"/>
        <v>#DIV/0!</v>
      </c>
      <c r="P49" s="80"/>
      <c r="Q49" s="67"/>
      <c r="R49" s="64" t="e">
        <f t="shared" si="11"/>
        <v>#DIV/0!</v>
      </c>
      <c r="S49" s="80"/>
      <c r="T49" s="67"/>
      <c r="U49" s="64" t="e">
        <f t="shared" si="12"/>
        <v>#DIV/0!</v>
      </c>
      <c r="V49" s="80"/>
      <c r="W49" s="80"/>
      <c r="X49" s="64">
        <f t="shared" si="15"/>
        <v>0</v>
      </c>
      <c r="Y49" s="64" t="e">
        <f t="shared" si="13"/>
        <v>#DIV/0!</v>
      </c>
    </row>
    <row r="50" spans="2:27" x14ac:dyDescent="0.35">
      <c r="B50" s="60" t="s">
        <v>385</v>
      </c>
      <c r="C50" s="61"/>
      <c r="D50" s="60" t="s">
        <v>404</v>
      </c>
      <c r="F50" s="67"/>
      <c r="G50" s="64" t="e">
        <f t="shared" si="8"/>
        <v>#DIV/0!</v>
      </c>
      <c r="H50" s="80"/>
      <c r="I50" s="67"/>
      <c r="J50" s="64" t="e">
        <f t="shared" si="9"/>
        <v>#DIV/0!</v>
      </c>
      <c r="K50" s="80"/>
      <c r="L50" s="80"/>
      <c r="M50" s="80"/>
      <c r="N50" s="64">
        <f t="shared" si="14"/>
        <v>0</v>
      </c>
      <c r="O50" s="64" t="e">
        <f t="shared" si="10"/>
        <v>#DIV/0!</v>
      </c>
      <c r="P50" s="80"/>
      <c r="Q50" s="67"/>
      <c r="R50" s="64" t="e">
        <f t="shared" si="11"/>
        <v>#DIV/0!</v>
      </c>
      <c r="S50" s="80"/>
      <c r="T50" s="67"/>
      <c r="U50" s="64" t="e">
        <f t="shared" si="12"/>
        <v>#DIV/0!</v>
      </c>
      <c r="V50" s="80"/>
      <c r="W50" s="80"/>
      <c r="X50" s="64">
        <f t="shared" si="15"/>
        <v>0</v>
      </c>
      <c r="Y50" s="64" t="e">
        <f t="shared" si="13"/>
        <v>#DIV/0!</v>
      </c>
    </row>
    <row r="51" spans="2:27" x14ac:dyDescent="0.35">
      <c r="B51" s="60" t="s">
        <v>385</v>
      </c>
      <c r="C51" s="61"/>
      <c r="D51" s="60" t="s">
        <v>405</v>
      </c>
      <c r="F51" s="67"/>
      <c r="G51" s="64" t="e">
        <f t="shared" si="8"/>
        <v>#DIV/0!</v>
      </c>
      <c r="H51" s="80"/>
      <c r="I51" s="67"/>
      <c r="J51" s="64" t="e">
        <f t="shared" si="9"/>
        <v>#DIV/0!</v>
      </c>
      <c r="K51" s="80"/>
      <c r="L51" s="80"/>
      <c r="M51" s="80"/>
      <c r="N51" s="64">
        <f t="shared" si="14"/>
        <v>0</v>
      </c>
      <c r="O51" s="64" t="e">
        <f t="shared" si="10"/>
        <v>#DIV/0!</v>
      </c>
      <c r="P51" s="80"/>
      <c r="Q51" s="67"/>
      <c r="R51" s="64" t="e">
        <f t="shared" si="11"/>
        <v>#DIV/0!</v>
      </c>
      <c r="S51" s="80"/>
      <c r="T51" s="67"/>
      <c r="U51" s="64" t="e">
        <f t="shared" si="12"/>
        <v>#DIV/0!</v>
      </c>
      <c r="V51" s="80"/>
      <c r="W51" s="80"/>
      <c r="X51" s="64">
        <f t="shared" si="15"/>
        <v>0</v>
      </c>
      <c r="Y51" s="64" t="e">
        <f t="shared" si="13"/>
        <v>#DIV/0!</v>
      </c>
    </row>
    <row r="52" spans="2:27" x14ac:dyDescent="0.35">
      <c r="B52" s="60" t="s">
        <v>385</v>
      </c>
      <c r="C52" s="61"/>
      <c r="D52" s="60" t="s">
        <v>406</v>
      </c>
      <c r="F52" s="67"/>
      <c r="G52" s="64" t="e">
        <f t="shared" si="8"/>
        <v>#DIV/0!</v>
      </c>
      <c r="H52" s="80"/>
      <c r="I52" s="67"/>
      <c r="J52" s="64" t="e">
        <f t="shared" si="9"/>
        <v>#DIV/0!</v>
      </c>
      <c r="K52" s="80"/>
      <c r="L52" s="80"/>
      <c r="M52" s="80"/>
      <c r="N52" s="64">
        <f t="shared" si="14"/>
        <v>0</v>
      </c>
      <c r="O52" s="64" t="e">
        <f t="shared" si="10"/>
        <v>#DIV/0!</v>
      </c>
      <c r="P52" s="80"/>
      <c r="Q52" s="67"/>
      <c r="R52" s="64" t="e">
        <f t="shared" si="11"/>
        <v>#DIV/0!</v>
      </c>
      <c r="S52" s="80"/>
      <c r="T52" s="67"/>
      <c r="U52" s="64" t="e">
        <f t="shared" si="12"/>
        <v>#DIV/0!</v>
      </c>
      <c r="V52" s="80"/>
      <c r="W52" s="80"/>
      <c r="X52" s="64">
        <f t="shared" si="15"/>
        <v>0</v>
      </c>
      <c r="Y52" s="64" t="e">
        <f t="shared" si="13"/>
        <v>#DIV/0!</v>
      </c>
    </row>
    <row r="53" spans="2:27" x14ac:dyDescent="0.35">
      <c r="B53" s="60" t="s">
        <v>385</v>
      </c>
      <c r="C53" s="61"/>
      <c r="D53" s="60" t="s">
        <v>407</v>
      </c>
      <c r="F53" s="67"/>
      <c r="G53" s="64" t="e">
        <f t="shared" si="8"/>
        <v>#DIV/0!</v>
      </c>
      <c r="H53" s="80"/>
      <c r="I53" s="67"/>
      <c r="J53" s="64" t="e">
        <f t="shared" si="9"/>
        <v>#DIV/0!</v>
      </c>
      <c r="K53" s="80"/>
      <c r="L53" s="80"/>
      <c r="M53" s="80"/>
      <c r="N53" s="64">
        <f t="shared" si="14"/>
        <v>0</v>
      </c>
      <c r="O53" s="64" t="e">
        <f t="shared" si="10"/>
        <v>#DIV/0!</v>
      </c>
      <c r="P53" s="80"/>
      <c r="Q53" s="67"/>
      <c r="R53" s="64" t="e">
        <f t="shared" si="11"/>
        <v>#DIV/0!</v>
      </c>
      <c r="S53" s="80"/>
      <c r="T53" s="67"/>
      <c r="U53" s="64" t="e">
        <f t="shared" si="12"/>
        <v>#DIV/0!</v>
      </c>
      <c r="V53" s="80"/>
      <c r="W53" s="80"/>
      <c r="X53" s="64">
        <f t="shared" si="15"/>
        <v>0</v>
      </c>
      <c r="Y53" s="64" t="e">
        <f t="shared" si="13"/>
        <v>#DIV/0!</v>
      </c>
    </row>
    <row r="54" spans="2:27" x14ac:dyDescent="0.35">
      <c r="B54" s="60" t="s">
        <v>385</v>
      </c>
      <c r="C54" s="61"/>
      <c r="D54" s="60" t="s">
        <v>408</v>
      </c>
      <c r="F54" s="67"/>
      <c r="G54" s="64" t="e">
        <f t="shared" si="8"/>
        <v>#DIV/0!</v>
      </c>
      <c r="H54" s="80"/>
      <c r="I54" s="67"/>
      <c r="J54" s="64" t="e">
        <f t="shared" si="9"/>
        <v>#DIV/0!</v>
      </c>
      <c r="K54" s="80"/>
      <c r="L54" s="80"/>
      <c r="M54" s="80"/>
      <c r="N54" s="64">
        <f t="shared" si="14"/>
        <v>0</v>
      </c>
      <c r="O54" s="64" t="e">
        <f t="shared" si="10"/>
        <v>#DIV/0!</v>
      </c>
      <c r="P54" s="80"/>
      <c r="Q54" s="67"/>
      <c r="R54" s="64" t="e">
        <f t="shared" si="11"/>
        <v>#DIV/0!</v>
      </c>
      <c r="S54" s="80"/>
      <c r="T54" s="67"/>
      <c r="U54" s="64" t="e">
        <f t="shared" si="12"/>
        <v>#DIV/0!</v>
      </c>
      <c r="V54" s="80"/>
      <c r="W54" s="80"/>
      <c r="X54" s="64">
        <f t="shared" si="15"/>
        <v>0</v>
      </c>
      <c r="Y54" s="64" t="e">
        <f t="shared" si="13"/>
        <v>#DIV/0!</v>
      </c>
    </row>
    <row r="55" spans="2:27" x14ac:dyDescent="0.35">
      <c r="B55" s="60" t="s">
        <v>385</v>
      </c>
      <c r="C55" s="61"/>
      <c r="D55" s="60" t="s">
        <v>409</v>
      </c>
      <c r="F55" s="67"/>
      <c r="G55" s="64" t="e">
        <f t="shared" si="8"/>
        <v>#DIV/0!</v>
      </c>
      <c r="H55" s="80"/>
      <c r="I55" s="67"/>
      <c r="J55" s="64" t="e">
        <f t="shared" si="9"/>
        <v>#DIV/0!</v>
      </c>
      <c r="K55" s="80"/>
      <c r="L55" s="80"/>
      <c r="M55" s="80"/>
      <c r="N55" s="64">
        <f t="shared" si="14"/>
        <v>0</v>
      </c>
      <c r="O55" s="64" t="e">
        <f t="shared" si="10"/>
        <v>#DIV/0!</v>
      </c>
      <c r="P55" s="80"/>
      <c r="Q55" s="67"/>
      <c r="R55" s="64" t="e">
        <f t="shared" si="11"/>
        <v>#DIV/0!</v>
      </c>
      <c r="S55" s="80"/>
      <c r="T55" s="67"/>
      <c r="U55" s="64" t="e">
        <f t="shared" si="12"/>
        <v>#DIV/0!</v>
      </c>
      <c r="V55" s="80"/>
      <c r="W55" s="80"/>
      <c r="X55" s="64">
        <f t="shared" si="15"/>
        <v>0</v>
      </c>
      <c r="Y55" s="64" t="e">
        <f t="shared" si="13"/>
        <v>#DIV/0!</v>
      </c>
    </row>
    <row r="56" spans="2:27" x14ac:dyDescent="0.35">
      <c r="B56" s="60" t="s">
        <v>385</v>
      </c>
      <c r="C56" s="61"/>
      <c r="D56" s="60" t="s">
        <v>410</v>
      </c>
      <c r="F56" s="67"/>
      <c r="G56" s="64" t="e">
        <f t="shared" si="8"/>
        <v>#DIV/0!</v>
      </c>
      <c r="H56" s="80"/>
      <c r="I56" s="67"/>
      <c r="J56" s="64" t="e">
        <f t="shared" si="9"/>
        <v>#DIV/0!</v>
      </c>
      <c r="K56" s="80"/>
      <c r="L56" s="80"/>
      <c r="M56" s="80"/>
      <c r="N56" s="64">
        <f t="shared" si="14"/>
        <v>0</v>
      </c>
      <c r="O56" s="64" t="e">
        <f t="shared" si="10"/>
        <v>#DIV/0!</v>
      </c>
      <c r="P56" s="80"/>
      <c r="Q56" s="67"/>
      <c r="R56" s="64" t="e">
        <f t="shared" si="11"/>
        <v>#DIV/0!</v>
      </c>
      <c r="S56" s="80"/>
      <c r="T56" s="67"/>
      <c r="U56" s="64" t="e">
        <f t="shared" si="12"/>
        <v>#DIV/0!</v>
      </c>
      <c r="V56" s="80"/>
      <c r="W56" s="80"/>
      <c r="X56" s="64">
        <f t="shared" si="15"/>
        <v>0</v>
      </c>
      <c r="Y56" s="64" t="e">
        <f t="shared" si="13"/>
        <v>#DIV/0!</v>
      </c>
    </row>
    <row r="57" spans="2:27" x14ac:dyDescent="0.35">
      <c r="B57" s="60" t="s">
        <v>385</v>
      </c>
      <c r="C57" s="61"/>
      <c r="D57" s="60" t="s">
        <v>411</v>
      </c>
      <c r="F57" s="67"/>
      <c r="G57" s="64" t="e">
        <f t="shared" si="8"/>
        <v>#DIV/0!</v>
      </c>
      <c r="H57" s="80"/>
      <c r="I57" s="67"/>
      <c r="J57" s="64" t="e">
        <f t="shared" si="9"/>
        <v>#DIV/0!</v>
      </c>
      <c r="K57" s="80"/>
      <c r="L57" s="80"/>
      <c r="M57" s="80"/>
      <c r="N57" s="64">
        <f t="shared" si="14"/>
        <v>0</v>
      </c>
      <c r="O57" s="64" t="e">
        <f t="shared" si="10"/>
        <v>#DIV/0!</v>
      </c>
      <c r="P57" s="80"/>
      <c r="Q57" s="67"/>
      <c r="R57" s="64" t="e">
        <f t="shared" si="11"/>
        <v>#DIV/0!</v>
      </c>
      <c r="S57" s="80"/>
      <c r="T57" s="67"/>
      <c r="U57" s="64" t="e">
        <f t="shared" si="12"/>
        <v>#DIV/0!</v>
      </c>
      <c r="V57" s="80"/>
      <c r="W57" s="80"/>
      <c r="X57" s="64">
        <f t="shared" si="15"/>
        <v>0</v>
      </c>
      <c r="Y57" s="64" t="e">
        <f t="shared" si="13"/>
        <v>#DIV/0!</v>
      </c>
    </row>
    <row r="58" spans="2:27" x14ac:dyDescent="0.35">
      <c r="B58" s="60" t="s">
        <v>385</v>
      </c>
      <c r="C58" s="61"/>
      <c r="D58" s="60" t="s">
        <v>412</v>
      </c>
      <c r="F58" s="67"/>
      <c r="G58" s="64" t="e">
        <f t="shared" si="8"/>
        <v>#DIV/0!</v>
      </c>
      <c r="H58" s="80"/>
      <c r="I58" s="67"/>
      <c r="J58" s="64" t="e">
        <f t="shared" si="9"/>
        <v>#DIV/0!</v>
      </c>
      <c r="K58" s="80"/>
      <c r="L58" s="80"/>
      <c r="M58" s="80"/>
      <c r="N58" s="64">
        <f t="shared" si="14"/>
        <v>0</v>
      </c>
      <c r="O58" s="64" t="e">
        <f t="shared" si="10"/>
        <v>#DIV/0!</v>
      </c>
      <c r="P58" s="80"/>
      <c r="Q58" s="67"/>
      <c r="R58" s="64" t="e">
        <f t="shared" si="11"/>
        <v>#DIV/0!</v>
      </c>
      <c r="S58" s="80"/>
      <c r="T58" s="67"/>
      <c r="U58" s="64" t="e">
        <f t="shared" si="12"/>
        <v>#DIV/0!</v>
      </c>
      <c r="V58" s="80"/>
      <c r="W58" s="80"/>
      <c r="X58" s="64">
        <f t="shared" si="15"/>
        <v>0</v>
      </c>
      <c r="Y58" s="64" t="e">
        <f t="shared" si="13"/>
        <v>#DIV/0!</v>
      </c>
    </row>
    <row r="59" spans="2:27" x14ac:dyDescent="0.35">
      <c r="B59" s="60" t="s">
        <v>385</v>
      </c>
      <c r="C59" s="61"/>
      <c r="D59" s="60" t="s">
        <v>413</v>
      </c>
      <c r="F59" s="67"/>
      <c r="G59" s="64" t="e">
        <f t="shared" si="8"/>
        <v>#DIV/0!</v>
      </c>
      <c r="H59" s="80"/>
      <c r="I59" s="67"/>
      <c r="J59" s="64" t="e">
        <f t="shared" si="9"/>
        <v>#DIV/0!</v>
      </c>
      <c r="K59" s="80"/>
      <c r="L59" s="80"/>
      <c r="M59" s="80"/>
      <c r="N59" s="64">
        <f t="shared" si="14"/>
        <v>0</v>
      </c>
      <c r="O59" s="64" t="e">
        <f t="shared" si="10"/>
        <v>#DIV/0!</v>
      </c>
      <c r="P59" s="80"/>
      <c r="Q59" s="67"/>
      <c r="R59" s="64" t="e">
        <f t="shared" si="11"/>
        <v>#DIV/0!</v>
      </c>
      <c r="S59" s="80"/>
      <c r="T59" s="67"/>
      <c r="U59" s="64" t="e">
        <f t="shared" si="12"/>
        <v>#DIV/0!</v>
      </c>
      <c r="V59" s="80"/>
      <c r="W59" s="80"/>
      <c r="X59" s="64">
        <f t="shared" si="15"/>
        <v>0</v>
      </c>
      <c r="Y59" s="64" t="e">
        <f t="shared" si="13"/>
        <v>#DIV/0!</v>
      </c>
    </row>
    <row r="60" spans="2:27" x14ac:dyDescent="0.35">
      <c r="B60" s="60" t="s">
        <v>385</v>
      </c>
      <c r="C60" s="61"/>
      <c r="D60" s="60" t="s">
        <v>414</v>
      </c>
      <c r="F60" s="67"/>
      <c r="G60" s="64" t="e">
        <f t="shared" si="8"/>
        <v>#DIV/0!</v>
      </c>
      <c r="H60" s="80"/>
      <c r="I60" s="67"/>
      <c r="J60" s="64" t="e">
        <f t="shared" si="9"/>
        <v>#DIV/0!</v>
      </c>
      <c r="K60" s="80"/>
      <c r="L60" s="80"/>
      <c r="M60" s="80"/>
      <c r="N60" s="64">
        <f t="shared" si="14"/>
        <v>0</v>
      </c>
      <c r="O60" s="64" t="e">
        <f t="shared" si="10"/>
        <v>#DIV/0!</v>
      </c>
      <c r="P60" s="80"/>
      <c r="Q60" s="67"/>
      <c r="R60" s="64" t="e">
        <f t="shared" si="11"/>
        <v>#DIV/0!</v>
      </c>
      <c r="S60" s="80"/>
      <c r="T60" s="67"/>
      <c r="U60" s="64" t="e">
        <f t="shared" si="12"/>
        <v>#DIV/0!</v>
      </c>
      <c r="V60" s="80"/>
      <c r="W60" s="80"/>
      <c r="X60" s="64">
        <f t="shared" si="15"/>
        <v>0</v>
      </c>
      <c r="Y60" s="64" t="e">
        <f t="shared" si="13"/>
        <v>#DIV/0!</v>
      </c>
    </row>
    <row r="61" spans="2:27" x14ac:dyDescent="0.35">
      <c r="B61" s="60" t="s">
        <v>385</v>
      </c>
      <c r="C61" s="61"/>
      <c r="D61" s="60" t="s">
        <v>415</v>
      </c>
      <c r="F61" s="67"/>
      <c r="G61" s="64" t="e">
        <f t="shared" si="8"/>
        <v>#DIV/0!</v>
      </c>
      <c r="H61" s="80"/>
      <c r="I61" s="67"/>
      <c r="J61" s="64" t="e">
        <f t="shared" si="9"/>
        <v>#DIV/0!</v>
      </c>
      <c r="K61" s="80"/>
      <c r="L61" s="80"/>
      <c r="M61" s="80"/>
      <c r="N61" s="64">
        <f t="shared" si="14"/>
        <v>0</v>
      </c>
      <c r="O61" s="64" t="e">
        <f t="shared" si="10"/>
        <v>#DIV/0!</v>
      </c>
      <c r="P61" s="80"/>
      <c r="Q61" s="67"/>
      <c r="R61" s="64" t="e">
        <f t="shared" si="11"/>
        <v>#DIV/0!</v>
      </c>
      <c r="S61" s="80"/>
      <c r="T61" s="67"/>
      <c r="U61" s="64" t="e">
        <f t="shared" si="12"/>
        <v>#DIV/0!</v>
      </c>
      <c r="V61" s="80"/>
      <c r="W61" s="80"/>
      <c r="X61" s="64">
        <f t="shared" si="15"/>
        <v>0</v>
      </c>
      <c r="Y61" s="64" t="e">
        <f t="shared" si="13"/>
        <v>#DIV/0!</v>
      </c>
    </row>
    <row r="62" spans="2:27" x14ac:dyDescent="0.35">
      <c r="B62" s="60" t="s">
        <v>385</v>
      </c>
      <c r="C62" s="61"/>
      <c r="D62" s="56"/>
      <c r="F62" s="67"/>
      <c r="G62" s="64" t="e">
        <f t="shared" si="8"/>
        <v>#DIV/0!</v>
      </c>
      <c r="H62" s="80"/>
      <c r="I62" s="67"/>
      <c r="J62" s="64" t="e">
        <f t="shared" si="9"/>
        <v>#DIV/0!</v>
      </c>
      <c r="K62" s="80"/>
      <c r="L62" s="80"/>
      <c r="M62" s="80"/>
      <c r="N62" s="64">
        <f t="shared" si="14"/>
        <v>0</v>
      </c>
      <c r="O62" s="64" t="e">
        <f t="shared" si="10"/>
        <v>#DIV/0!</v>
      </c>
      <c r="P62" s="80"/>
      <c r="Q62" s="67"/>
      <c r="R62" s="64" t="e">
        <f t="shared" si="11"/>
        <v>#DIV/0!</v>
      </c>
      <c r="S62" s="80"/>
      <c r="T62" s="67"/>
      <c r="U62" s="64" t="e">
        <f t="shared" si="12"/>
        <v>#DIV/0!</v>
      </c>
      <c r="V62" s="80"/>
      <c r="W62" s="80"/>
      <c r="X62" s="64">
        <f t="shared" si="15"/>
        <v>0</v>
      </c>
      <c r="Y62" s="64" t="e">
        <f t="shared" si="13"/>
        <v>#DIV/0!</v>
      </c>
    </row>
    <row r="63" spans="2:27" x14ac:dyDescent="0.35">
      <c r="B63" s="60" t="s">
        <v>385</v>
      </c>
      <c r="C63" s="61"/>
      <c r="D63" s="56"/>
      <c r="F63" s="67"/>
      <c r="G63" s="64" t="e">
        <f t="shared" si="8"/>
        <v>#DIV/0!</v>
      </c>
      <c r="H63" s="80"/>
      <c r="I63" s="67"/>
      <c r="J63" s="64" t="e">
        <f t="shared" si="9"/>
        <v>#DIV/0!</v>
      </c>
      <c r="K63" s="80"/>
      <c r="L63" s="80"/>
      <c r="M63" s="80"/>
      <c r="N63" s="64">
        <f t="shared" si="14"/>
        <v>0</v>
      </c>
      <c r="O63" s="64" t="e">
        <f t="shared" si="10"/>
        <v>#DIV/0!</v>
      </c>
      <c r="P63" s="80"/>
      <c r="Q63" s="67"/>
      <c r="R63" s="64" t="e">
        <f t="shared" si="11"/>
        <v>#DIV/0!</v>
      </c>
      <c r="S63" s="80"/>
      <c r="T63" s="67"/>
      <c r="U63" s="64" t="e">
        <f t="shared" si="12"/>
        <v>#DIV/0!</v>
      </c>
      <c r="V63" s="80"/>
      <c r="W63" s="80"/>
      <c r="X63" s="64">
        <f t="shared" si="15"/>
        <v>0</v>
      </c>
      <c r="Y63" s="64" t="e">
        <f t="shared" si="13"/>
        <v>#DIV/0!</v>
      </c>
    </row>
    <row r="64" spans="2:27" x14ac:dyDescent="0.35">
      <c r="B64" s="60" t="s">
        <v>385</v>
      </c>
      <c r="C64" s="61"/>
      <c r="D64" s="56"/>
      <c r="F64" s="67"/>
      <c r="G64" s="64" t="e">
        <f t="shared" si="8"/>
        <v>#DIV/0!</v>
      </c>
      <c r="H64" s="80"/>
      <c r="I64" s="67"/>
      <c r="J64" s="64" t="e">
        <f t="shared" si="9"/>
        <v>#DIV/0!</v>
      </c>
      <c r="K64" s="80"/>
      <c r="L64" s="80"/>
      <c r="M64" s="80"/>
      <c r="N64" s="64">
        <f t="shared" si="14"/>
        <v>0</v>
      </c>
      <c r="O64" s="64" t="e">
        <f t="shared" si="10"/>
        <v>#DIV/0!</v>
      </c>
      <c r="P64" s="80"/>
      <c r="Q64" s="67"/>
      <c r="R64" s="64" t="e">
        <f t="shared" si="11"/>
        <v>#DIV/0!</v>
      </c>
      <c r="S64" s="80"/>
      <c r="T64" s="67"/>
      <c r="U64" s="64" t="e">
        <f t="shared" si="12"/>
        <v>#DIV/0!</v>
      </c>
      <c r="V64" s="80"/>
      <c r="W64" s="80"/>
      <c r="X64" s="64">
        <f t="shared" si="15"/>
        <v>0</v>
      </c>
      <c r="Y64" s="64" t="e">
        <f t="shared" si="13"/>
        <v>#DIV/0!</v>
      </c>
      <c r="AA64" s="18"/>
    </row>
    <row r="65" spans="2:27" x14ac:dyDescent="0.35">
      <c r="B65" s="60" t="s">
        <v>385</v>
      </c>
      <c r="C65" s="61"/>
      <c r="D65" s="56"/>
      <c r="F65" s="67"/>
      <c r="G65" s="64" t="e">
        <f t="shared" si="8"/>
        <v>#DIV/0!</v>
      </c>
      <c r="H65" s="80"/>
      <c r="I65" s="67"/>
      <c r="J65" s="64" t="e">
        <f t="shared" si="9"/>
        <v>#DIV/0!</v>
      </c>
      <c r="K65" s="80"/>
      <c r="L65" s="80"/>
      <c r="M65" s="80"/>
      <c r="N65" s="64">
        <f t="shared" si="14"/>
        <v>0</v>
      </c>
      <c r="O65" s="64" t="e">
        <f t="shared" si="10"/>
        <v>#DIV/0!</v>
      </c>
      <c r="P65" s="80"/>
      <c r="Q65" s="67"/>
      <c r="R65" s="64" t="e">
        <f t="shared" si="11"/>
        <v>#DIV/0!</v>
      </c>
      <c r="S65" s="80"/>
      <c r="T65" s="67"/>
      <c r="U65" s="64" t="e">
        <f t="shared" si="12"/>
        <v>#DIV/0!</v>
      </c>
      <c r="V65" s="80"/>
      <c r="W65" s="80"/>
      <c r="X65" s="64">
        <f t="shared" si="15"/>
        <v>0</v>
      </c>
      <c r="Y65" s="64" t="e">
        <f t="shared" si="13"/>
        <v>#DIV/0!</v>
      </c>
      <c r="AA65" s="18"/>
    </row>
    <row r="66" spans="2:27" x14ac:dyDescent="0.35">
      <c r="B66" s="60" t="s">
        <v>385</v>
      </c>
      <c r="C66" s="61"/>
      <c r="D66" s="56"/>
      <c r="F66" s="67"/>
      <c r="G66" s="64" t="e">
        <f t="shared" si="8"/>
        <v>#DIV/0!</v>
      </c>
      <c r="H66" s="80"/>
      <c r="I66" s="67"/>
      <c r="J66" s="64" t="e">
        <f t="shared" si="9"/>
        <v>#DIV/0!</v>
      </c>
      <c r="K66" s="80"/>
      <c r="L66" s="80"/>
      <c r="M66" s="80"/>
      <c r="N66" s="64">
        <f t="shared" si="14"/>
        <v>0</v>
      </c>
      <c r="O66" s="64" t="e">
        <f t="shared" si="10"/>
        <v>#DIV/0!</v>
      </c>
      <c r="P66" s="80"/>
      <c r="Q66" s="67"/>
      <c r="R66" s="64" t="e">
        <f t="shared" si="11"/>
        <v>#DIV/0!</v>
      </c>
      <c r="S66" s="80"/>
      <c r="T66" s="67"/>
      <c r="U66" s="64" t="e">
        <f t="shared" si="12"/>
        <v>#DIV/0!</v>
      </c>
      <c r="V66" s="80"/>
      <c r="W66" s="80"/>
      <c r="X66" s="64">
        <f t="shared" si="15"/>
        <v>0</v>
      </c>
      <c r="Y66" s="64" t="e">
        <f t="shared" si="13"/>
        <v>#DIV/0!</v>
      </c>
      <c r="AA66" s="18"/>
    </row>
    <row r="67" spans="2:27" x14ac:dyDescent="0.35">
      <c r="B67" s="60" t="s">
        <v>385</v>
      </c>
      <c r="C67" s="61"/>
      <c r="D67" s="56"/>
      <c r="F67" s="67"/>
      <c r="G67" s="64" t="e">
        <f t="shared" si="8"/>
        <v>#DIV/0!</v>
      </c>
      <c r="H67" s="80"/>
      <c r="I67" s="67"/>
      <c r="J67" s="64" t="e">
        <f t="shared" si="9"/>
        <v>#DIV/0!</v>
      </c>
      <c r="K67" s="80"/>
      <c r="L67" s="80"/>
      <c r="M67" s="80"/>
      <c r="N67" s="64">
        <f t="shared" si="14"/>
        <v>0</v>
      </c>
      <c r="O67" s="64" t="e">
        <f t="shared" si="10"/>
        <v>#DIV/0!</v>
      </c>
      <c r="P67" s="80"/>
      <c r="Q67" s="67"/>
      <c r="R67" s="64" t="e">
        <f t="shared" si="11"/>
        <v>#DIV/0!</v>
      </c>
      <c r="S67" s="80"/>
      <c r="T67" s="67"/>
      <c r="U67" s="64" t="e">
        <f t="shared" si="12"/>
        <v>#DIV/0!</v>
      </c>
      <c r="V67" s="80"/>
      <c r="W67" s="80"/>
      <c r="X67" s="64">
        <f t="shared" si="15"/>
        <v>0</v>
      </c>
      <c r="Y67" s="64" t="e">
        <f t="shared" si="13"/>
        <v>#DIV/0!</v>
      </c>
      <c r="AA67" s="18"/>
    </row>
    <row r="68" spans="2:27" s="54" customFormat="1" x14ac:dyDescent="0.35">
      <c r="B68" s="59" t="s">
        <v>385</v>
      </c>
      <c r="C68" s="132"/>
      <c r="D68" s="59" t="s">
        <v>416</v>
      </c>
      <c r="F68" s="97">
        <f>SUM(F32:F67)</f>
        <v>0</v>
      </c>
      <c r="G68" s="97" t="e">
        <f t="shared" si="8"/>
        <v>#DIV/0!</v>
      </c>
      <c r="H68" s="82"/>
      <c r="I68" s="97">
        <f>SUM(I32:I67)</f>
        <v>0</v>
      </c>
      <c r="J68" s="97" t="e">
        <f t="shared" si="9"/>
        <v>#DIV/0!</v>
      </c>
      <c r="K68" s="82"/>
      <c r="L68" s="82"/>
      <c r="M68" s="82"/>
      <c r="N68" s="97">
        <f>SUM(N32:N67)</f>
        <v>0</v>
      </c>
      <c r="O68" s="97" t="e">
        <f t="shared" si="10"/>
        <v>#DIV/0!</v>
      </c>
      <c r="P68" s="82"/>
      <c r="Q68" s="97">
        <f>SUM(Q32:Q67)</f>
        <v>0</v>
      </c>
      <c r="R68" s="97" t="e">
        <f t="shared" si="11"/>
        <v>#DIV/0!</v>
      </c>
      <c r="S68" s="82"/>
      <c r="T68" s="97">
        <f>SUM(T32:T67)</f>
        <v>0</v>
      </c>
      <c r="U68" s="97" t="e">
        <f t="shared" si="12"/>
        <v>#DIV/0!</v>
      </c>
      <c r="V68" s="82"/>
      <c r="W68" s="82"/>
      <c r="X68" s="97">
        <f>SUM(X32:X67)</f>
        <v>0</v>
      </c>
      <c r="Y68" s="97" t="e">
        <f t="shared" si="13"/>
        <v>#DIV/0!</v>
      </c>
      <c r="AA68" s="135"/>
    </row>
    <row r="69" spans="2:27" x14ac:dyDescent="0.35">
      <c r="AA69" s="18"/>
    </row>
    <row r="70" spans="2:27" s="54" customFormat="1" ht="74.150000000000006" customHeight="1" x14ac:dyDescent="0.35">
      <c r="B70" s="59" t="s">
        <v>370</v>
      </c>
      <c r="C70" s="132"/>
      <c r="D70" s="59" t="s">
        <v>307</v>
      </c>
      <c r="F70" s="59" t="s">
        <v>84</v>
      </c>
      <c r="G70" s="59" t="s">
        <v>371</v>
      </c>
      <c r="I70" s="83" t="str">
        <f>+I21</f>
        <v>Rehabilitation / Adaptive Reuse for Residential Buildings</v>
      </c>
      <c r="J70" s="59" t="s">
        <v>371</v>
      </c>
      <c r="N70" s="83" t="str">
        <f>+N21</f>
        <v>Total Residential Improvements</v>
      </c>
      <c r="O70" s="59" t="s">
        <v>371</v>
      </c>
      <c r="Q70" s="83" t="str">
        <f>+Q21</f>
        <v>Commercial Improvements</v>
      </c>
      <c r="R70" s="59" t="s">
        <v>371</v>
      </c>
      <c r="T70" s="83" t="str">
        <f>+T21</f>
        <v>Service Area Improvements</v>
      </c>
      <c r="U70" s="59" t="s">
        <v>371</v>
      </c>
      <c r="X70" s="83" t="str">
        <f>+X21</f>
        <v>Total Improvements</v>
      </c>
      <c r="Y70" s="59" t="s">
        <v>371</v>
      </c>
      <c r="AA70" s="135"/>
    </row>
    <row r="71" spans="2:27" x14ac:dyDescent="0.35">
      <c r="B71" s="60" t="s">
        <v>417</v>
      </c>
      <c r="C71" s="61"/>
      <c r="D71" s="60" t="s">
        <v>418</v>
      </c>
      <c r="F71" s="67"/>
      <c r="G71" s="64" t="e">
        <f>F71/$F$15</f>
        <v>#DIV/0!</v>
      </c>
      <c r="H71" s="80"/>
      <c r="I71" s="67"/>
      <c r="J71" s="64" t="e">
        <f>I71/$I$15</f>
        <v>#DIV/0!</v>
      </c>
      <c r="K71" s="80"/>
      <c r="L71" s="80"/>
      <c r="M71" s="80"/>
      <c r="N71" s="64">
        <f>+F71+I71</f>
        <v>0</v>
      </c>
      <c r="O71" s="64" t="e">
        <f>N71/$N$15</f>
        <v>#DIV/0!</v>
      </c>
      <c r="P71" s="80"/>
      <c r="Q71" s="67"/>
      <c r="R71" s="64" t="e">
        <f>Q71/$Q$15</f>
        <v>#DIV/0!</v>
      </c>
      <c r="S71" s="80"/>
      <c r="T71" s="67"/>
      <c r="U71" s="64" t="e">
        <f>T71/$T$15</f>
        <v>#DIV/0!</v>
      </c>
      <c r="V71" s="80"/>
      <c r="W71" s="80"/>
      <c r="X71" s="64">
        <f>SUM(T71,Q71,N71)</f>
        <v>0</v>
      </c>
      <c r="Y71" s="64" t="e">
        <f>X71/$X$15</f>
        <v>#DIV/0!</v>
      </c>
    </row>
    <row r="72" spans="2:27" x14ac:dyDescent="0.35">
      <c r="B72" s="60" t="s">
        <v>417</v>
      </c>
      <c r="C72" s="61"/>
      <c r="D72" s="60" t="s">
        <v>419</v>
      </c>
      <c r="F72" s="67"/>
      <c r="G72" s="64" t="e">
        <f>F72/$F$15</f>
        <v>#DIV/0!</v>
      </c>
      <c r="H72" s="80"/>
      <c r="I72" s="67"/>
      <c r="J72" s="64" t="e">
        <f>I72/$I$15</f>
        <v>#DIV/0!</v>
      </c>
      <c r="K72" s="80"/>
      <c r="L72" s="80"/>
      <c r="M72" s="80"/>
      <c r="N72" s="64">
        <f t="shared" ref="N72:N73" si="16">+F72+I72</f>
        <v>0</v>
      </c>
      <c r="O72" s="64" t="e">
        <f>N72/$N$15</f>
        <v>#DIV/0!</v>
      </c>
      <c r="P72" s="80"/>
      <c r="Q72" s="67"/>
      <c r="R72" s="64" t="e">
        <f t="shared" ref="R72:R73" si="17">Q72/$Q$15</f>
        <v>#DIV/0!</v>
      </c>
      <c r="S72" s="80"/>
      <c r="T72" s="67"/>
      <c r="U72" s="64" t="e">
        <f>T72/$T$15</f>
        <v>#DIV/0!</v>
      </c>
      <c r="V72" s="80"/>
      <c r="W72" s="80"/>
      <c r="X72" s="64">
        <f t="shared" ref="X72:X73" si="18">SUM(T72,Q72,N72)</f>
        <v>0</v>
      </c>
      <c r="Y72" s="64" t="e">
        <f>X72/$X$15</f>
        <v>#DIV/0!</v>
      </c>
    </row>
    <row r="73" spans="2:27" x14ac:dyDescent="0.35">
      <c r="B73" s="60" t="s">
        <v>417</v>
      </c>
      <c r="C73" s="61"/>
      <c r="D73" s="60" t="s">
        <v>420</v>
      </c>
      <c r="F73" s="67"/>
      <c r="G73" s="64" t="e">
        <f>F73/$F$15</f>
        <v>#DIV/0!</v>
      </c>
      <c r="H73" s="80"/>
      <c r="I73" s="67"/>
      <c r="J73" s="64" t="e">
        <f>I73/$I$15</f>
        <v>#DIV/0!</v>
      </c>
      <c r="K73" s="80"/>
      <c r="L73" s="80"/>
      <c r="M73" s="80"/>
      <c r="N73" s="64">
        <f t="shared" si="16"/>
        <v>0</v>
      </c>
      <c r="O73" s="64" t="e">
        <f>N73/$N$15</f>
        <v>#DIV/0!</v>
      </c>
      <c r="P73" s="80"/>
      <c r="Q73" s="67"/>
      <c r="R73" s="64" t="e">
        <f t="shared" si="17"/>
        <v>#DIV/0!</v>
      </c>
      <c r="S73" s="80"/>
      <c r="T73" s="67"/>
      <c r="U73" s="64" t="e">
        <f>T73/$T$15</f>
        <v>#DIV/0!</v>
      </c>
      <c r="V73" s="80"/>
      <c r="W73" s="80"/>
      <c r="X73" s="64">
        <f t="shared" si="18"/>
        <v>0</v>
      </c>
      <c r="Y73" s="64" t="e">
        <f>X73/$X$15</f>
        <v>#DIV/0!</v>
      </c>
    </row>
    <row r="74" spans="2:27" x14ac:dyDescent="0.35">
      <c r="B74" s="60" t="s">
        <v>417</v>
      </c>
      <c r="C74" s="61"/>
      <c r="D74" s="60" t="s">
        <v>421</v>
      </c>
      <c r="F74" s="64">
        <f>SUM(F71:F73)</f>
        <v>0</v>
      </c>
      <c r="G74" s="97" t="e">
        <f>F74/$F$15</f>
        <v>#DIV/0!</v>
      </c>
      <c r="H74" s="80"/>
      <c r="I74" s="64">
        <f>SUM(I71:I73)</f>
        <v>0</v>
      </c>
      <c r="J74" s="97" t="e">
        <f>I74/$I$15</f>
        <v>#DIV/0!</v>
      </c>
      <c r="K74" s="80"/>
      <c r="L74" s="80"/>
      <c r="M74" s="80"/>
      <c r="N74" s="64">
        <f>SUM(N71:N73)</f>
        <v>0</v>
      </c>
      <c r="O74" s="97" t="e">
        <f>N74/$N$15</f>
        <v>#DIV/0!</v>
      </c>
      <c r="P74" s="80"/>
      <c r="Q74" s="64">
        <f>SUM(Q71:Q73)</f>
        <v>0</v>
      </c>
      <c r="R74" s="97" t="e">
        <f>Q74/$Q$15</f>
        <v>#DIV/0!</v>
      </c>
      <c r="S74" s="80"/>
      <c r="T74" s="64">
        <f>SUM(T71:T73)</f>
        <v>0</v>
      </c>
      <c r="U74" s="97" t="e">
        <f>T74/$T$15</f>
        <v>#DIV/0!</v>
      </c>
      <c r="V74" s="80"/>
      <c r="W74" s="80"/>
      <c r="X74" s="64">
        <f>SUM(X71:X73)</f>
        <v>0</v>
      </c>
      <c r="Y74" s="97" t="e">
        <f>X74/$X$15</f>
        <v>#DIV/0!</v>
      </c>
    </row>
    <row r="76" spans="2:27" s="54" customFormat="1" ht="74.150000000000006" customHeight="1" x14ac:dyDescent="0.35">
      <c r="B76" s="59" t="s">
        <v>370</v>
      </c>
      <c r="C76" s="132"/>
      <c r="D76" s="59" t="s">
        <v>307</v>
      </c>
      <c r="F76" s="59" t="s">
        <v>84</v>
      </c>
      <c r="G76" s="59" t="s">
        <v>371</v>
      </c>
      <c r="I76" s="83" t="str">
        <f>+I21</f>
        <v>Rehabilitation / Adaptive Reuse for Residential Buildings</v>
      </c>
      <c r="J76" s="59" t="s">
        <v>371</v>
      </c>
      <c r="N76" s="83" t="str">
        <f>+N21</f>
        <v>Total Residential Improvements</v>
      </c>
      <c r="O76" s="59" t="s">
        <v>371</v>
      </c>
      <c r="Q76" s="83" t="str">
        <f>+Q21</f>
        <v>Commercial Improvements</v>
      </c>
      <c r="R76" s="59" t="s">
        <v>371</v>
      </c>
      <c r="T76" s="83" t="str">
        <f>+T21</f>
        <v>Service Area Improvements</v>
      </c>
      <c r="U76" s="59" t="s">
        <v>371</v>
      </c>
      <c r="X76" s="83" t="str">
        <f>+X21</f>
        <v>Total Improvements</v>
      </c>
      <c r="Y76" s="59" t="s">
        <v>371</v>
      </c>
    </row>
    <row r="77" spans="2:27" x14ac:dyDescent="0.35">
      <c r="B77" s="60" t="s">
        <v>72</v>
      </c>
      <c r="C77" s="61"/>
      <c r="D77" s="60" t="s">
        <v>422</v>
      </c>
      <c r="F77" s="67"/>
      <c r="G77" s="64" t="e">
        <f t="shared" ref="G77:G92" si="19">F77/$F$15</f>
        <v>#DIV/0!</v>
      </c>
      <c r="H77" s="80"/>
      <c r="I77" s="67"/>
      <c r="J77" s="64" t="e">
        <f>I77/$I$15</f>
        <v>#DIV/0!</v>
      </c>
      <c r="K77" s="80"/>
      <c r="L77" s="80"/>
      <c r="M77" s="80"/>
      <c r="N77" s="64">
        <f>SUM(F77,I77)</f>
        <v>0</v>
      </c>
      <c r="O77" s="64" t="e">
        <f t="shared" ref="O77:O91" si="20">N77/$N$15</f>
        <v>#DIV/0!</v>
      </c>
      <c r="P77" s="80"/>
      <c r="Q77" s="67"/>
      <c r="R77" s="64" t="e">
        <f t="shared" ref="R77:R92" si="21">Q77/$Q$15</f>
        <v>#DIV/0!</v>
      </c>
      <c r="S77" s="80"/>
      <c r="T77" s="67"/>
      <c r="U77" s="64" t="e">
        <f t="shared" ref="U77:U92" si="22">T77/$T$15</f>
        <v>#DIV/0!</v>
      </c>
      <c r="V77" s="80"/>
      <c r="W77" s="80"/>
      <c r="X77" s="64">
        <f>SUM(T77,Q77,N77)</f>
        <v>0</v>
      </c>
      <c r="Y77" s="64" t="e">
        <f t="shared" ref="Y77:Y92" si="23">X77/$X$15</f>
        <v>#DIV/0!</v>
      </c>
    </row>
    <row r="78" spans="2:27" x14ac:dyDescent="0.35">
      <c r="B78" s="60" t="s">
        <v>72</v>
      </c>
      <c r="C78" s="61"/>
      <c r="D78" s="60" t="s">
        <v>423</v>
      </c>
      <c r="F78" s="67"/>
      <c r="G78" s="64" t="e">
        <f t="shared" si="19"/>
        <v>#DIV/0!</v>
      </c>
      <c r="H78" s="80"/>
      <c r="I78" s="67"/>
      <c r="J78" s="64" t="e">
        <f t="shared" ref="J78:J91" si="24">I78/$I$15</f>
        <v>#DIV/0!</v>
      </c>
      <c r="K78" s="80"/>
      <c r="L78" s="80"/>
      <c r="M78" s="80"/>
      <c r="N78" s="64">
        <f t="shared" ref="N78:N91" si="25">SUM(F78,I78)</f>
        <v>0</v>
      </c>
      <c r="O78" s="64" t="e">
        <f t="shared" si="20"/>
        <v>#DIV/0!</v>
      </c>
      <c r="P78" s="80"/>
      <c r="Q78" s="67"/>
      <c r="R78" s="64" t="e">
        <f t="shared" si="21"/>
        <v>#DIV/0!</v>
      </c>
      <c r="S78" s="80"/>
      <c r="T78" s="67"/>
      <c r="U78" s="64" t="e">
        <f t="shared" si="22"/>
        <v>#DIV/0!</v>
      </c>
      <c r="V78" s="80"/>
      <c r="W78" s="80"/>
      <c r="X78" s="64">
        <f t="shared" ref="X78:X92" si="26">SUM(T78,Q78,N78)</f>
        <v>0</v>
      </c>
      <c r="Y78" s="64" t="e">
        <f t="shared" si="23"/>
        <v>#DIV/0!</v>
      </c>
    </row>
    <row r="79" spans="2:27" x14ac:dyDescent="0.35">
      <c r="B79" s="60" t="s">
        <v>72</v>
      </c>
      <c r="C79" s="61"/>
      <c r="D79" s="60" t="s">
        <v>424</v>
      </c>
      <c r="F79" s="67"/>
      <c r="G79" s="64" t="e">
        <f t="shared" si="19"/>
        <v>#DIV/0!</v>
      </c>
      <c r="H79" s="80"/>
      <c r="I79" s="67"/>
      <c r="J79" s="64" t="e">
        <f t="shared" si="24"/>
        <v>#DIV/0!</v>
      </c>
      <c r="K79" s="80"/>
      <c r="L79" s="80"/>
      <c r="M79" s="80"/>
      <c r="N79" s="64">
        <f t="shared" si="25"/>
        <v>0</v>
      </c>
      <c r="O79" s="64" t="e">
        <f t="shared" si="20"/>
        <v>#DIV/0!</v>
      </c>
      <c r="P79" s="80"/>
      <c r="Q79" s="67"/>
      <c r="R79" s="64" t="e">
        <f t="shared" si="21"/>
        <v>#DIV/0!</v>
      </c>
      <c r="S79" s="80"/>
      <c r="T79" s="67"/>
      <c r="U79" s="64" t="e">
        <f t="shared" si="22"/>
        <v>#DIV/0!</v>
      </c>
      <c r="V79" s="80"/>
      <c r="W79" s="80"/>
      <c r="X79" s="64">
        <f t="shared" si="26"/>
        <v>0</v>
      </c>
      <c r="Y79" s="64" t="e">
        <f t="shared" si="23"/>
        <v>#DIV/0!</v>
      </c>
    </row>
    <row r="80" spans="2:27" x14ac:dyDescent="0.35">
      <c r="B80" s="60" t="s">
        <v>72</v>
      </c>
      <c r="C80" s="61"/>
      <c r="D80" s="60" t="s">
        <v>425</v>
      </c>
      <c r="F80" s="67"/>
      <c r="G80" s="64" t="e">
        <f t="shared" si="19"/>
        <v>#DIV/0!</v>
      </c>
      <c r="H80" s="80"/>
      <c r="I80" s="67"/>
      <c r="J80" s="64" t="e">
        <f t="shared" si="24"/>
        <v>#DIV/0!</v>
      </c>
      <c r="K80" s="80"/>
      <c r="L80" s="80"/>
      <c r="M80" s="80"/>
      <c r="N80" s="64">
        <f t="shared" si="25"/>
        <v>0</v>
      </c>
      <c r="O80" s="64" t="e">
        <f t="shared" si="20"/>
        <v>#DIV/0!</v>
      </c>
      <c r="P80" s="80"/>
      <c r="Q80" s="67"/>
      <c r="R80" s="64" t="e">
        <f t="shared" si="21"/>
        <v>#DIV/0!</v>
      </c>
      <c r="S80" s="80"/>
      <c r="T80" s="67"/>
      <c r="U80" s="64" t="e">
        <f t="shared" si="22"/>
        <v>#DIV/0!</v>
      </c>
      <c r="V80" s="80"/>
      <c r="W80" s="80"/>
      <c r="X80" s="64">
        <f t="shared" si="26"/>
        <v>0</v>
      </c>
      <c r="Y80" s="64" t="e">
        <f t="shared" si="23"/>
        <v>#DIV/0!</v>
      </c>
    </row>
    <row r="81" spans="2:25" x14ac:dyDescent="0.35">
      <c r="B81" s="60" t="s">
        <v>72</v>
      </c>
      <c r="C81" s="61"/>
      <c r="D81" s="60" t="s">
        <v>426</v>
      </c>
      <c r="F81" s="67"/>
      <c r="G81" s="64" t="e">
        <f t="shared" si="19"/>
        <v>#DIV/0!</v>
      </c>
      <c r="H81" s="80"/>
      <c r="I81" s="67"/>
      <c r="J81" s="64" t="e">
        <f t="shared" si="24"/>
        <v>#DIV/0!</v>
      </c>
      <c r="K81" s="80"/>
      <c r="L81" s="80"/>
      <c r="M81" s="80"/>
      <c r="N81" s="64">
        <f t="shared" si="25"/>
        <v>0</v>
      </c>
      <c r="O81" s="64" t="e">
        <f t="shared" si="20"/>
        <v>#DIV/0!</v>
      </c>
      <c r="P81" s="80"/>
      <c r="Q81" s="67"/>
      <c r="R81" s="64" t="e">
        <f t="shared" si="21"/>
        <v>#DIV/0!</v>
      </c>
      <c r="S81" s="80"/>
      <c r="T81" s="67"/>
      <c r="U81" s="64" t="e">
        <f t="shared" si="22"/>
        <v>#DIV/0!</v>
      </c>
      <c r="V81" s="80"/>
      <c r="W81" s="80"/>
      <c r="X81" s="64">
        <f t="shared" si="26"/>
        <v>0</v>
      </c>
      <c r="Y81" s="64" t="e">
        <f t="shared" si="23"/>
        <v>#DIV/0!</v>
      </c>
    </row>
    <row r="82" spans="2:25" x14ac:dyDescent="0.35">
      <c r="B82" s="60" t="s">
        <v>72</v>
      </c>
      <c r="C82" s="61"/>
      <c r="D82" s="56"/>
      <c r="F82" s="67"/>
      <c r="G82" s="64" t="e">
        <f t="shared" si="19"/>
        <v>#DIV/0!</v>
      </c>
      <c r="H82" s="80"/>
      <c r="I82" s="67"/>
      <c r="J82" s="64" t="e">
        <f t="shared" si="24"/>
        <v>#DIV/0!</v>
      </c>
      <c r="K82" s="80"/>
      <c r="L82" s="80"/>
      <c r="M82" s="80"/>
      <c r="N82" s="64">
        <f t="shared" si="25"/>
        <v>0</v>
      </c>
      <c r="O82" s="64" t="e">
        <f t="shared" si="20"/>
        <v>#DIV/0!</v>
      </c>
      <c r="P82" s="80"/>
      <c r="Q82" s="67"/>
      <c r="R82" s="64" t="e">
        <f t="shared" si="21"/>
        <v>#DIV/0!</v>
      </c>
      <c r="S82" s="80"/>
      <c r="T82" s="67"/>
      <c r="U82" s="64" t="e">
        <f t="shared" si="22"/>
        <v>#DIV/0!</v>
      </c>
      <c r="V82" s="80"/>
      <c r="W82" s="80"/>
      <c r="X82" s="64">
        <f t="shared" si="26"/>
        <v>0</v>
      </c>
      <c r="Y82" s="64" t="e">
        <f t="shared" si="23"/>
        <v>#DIV/0!</v>
      </c>
    </row>
    <row r="83" spans="2:25" x14ac:dyDescent="0.35">
      <c r="B83" s="60" t="s">
        <v>72</v>
      </c>
      <c r="C83" s="61"/>
      <c r="D83" s="56"/>
      <c r="F83" s="67"/>
      <c r="G83" s="64" t="e">
        <f t="shared" si="19"/>
        <v>#DIV/0!</v>
      </c>
      <c r="H83" s="80"/>
      <c r="I83" s="67"/>
      <c r="J83" s="64" t="e">
        <f t="shared" si="24"/>
        <v>#DIV/0!</v>
      </c>
      <c r="K83" s="80"/>
      <c r="L83" s="80"/>
      <c r="M83" s="80"/>
      <c r="N83" s="64">
        <f t="shared" si="25"/>
        <v>0</v>
      </c>
      <c r="O83" s="64" t="e">
        <f t="shared" si="20"/>
        <v>#DIV/0!</v>
      </c>
      <c r="P83" s="80"/>
      <c r="Q83" s="67"/>
      <c r="R83" s="64" t="e">
        <f t="shared" si="21"/>
        <v>#DIV/0!</v>
      </c>
      <c r="S83" s="80"/>
      <c r="T83" s="67"/>
      <c r="U83" s="64" t="e">
        <f t="shared" si="22"/>
        <v>#DIV/0!</v>
      </c>
      <c r="V83" s="80"/>
      <c r="W83" s="80"/>
      <c r="X83" s="64">
        <f t="shared" si="26"/>
        <v>0</v>
      </c>
      <c r="Y83" s="64" t="e">
        <f t="shared" si="23"/>
        <v>#DIV/0!</v>
      </c>
    </row>
    <row r="84" spans="2:25" x14ac:dyDescent="0.35">
      <c r="B84" s="60" t="s">
        <v>72</v>
      </c>
      <c r="C84" s="61"/>
      <c r="D84" s="56"/>
      <c r="F84" s="67"/>
      <c r="G84" s="64" t="e">
        <f t="shared" si="19"/>
        <v>#DIV/0!</v>
      </c>
      <c r="H84" s="80"/>
      <c r="I84" s="67"/>
      <c r="J84" s="64" t="e">
        <f t="shared" si="24"/>
        <v>#DIV/0!</v>
      </c>
      <c r="K84" s="80"/>
      <c r="L84" s="80"/>
      <c r="M84" s="80"/>
      <c r="N84" s="64">
        <f t="shared" si="25"/>
        <v>0</v>
      </c>
      <c r="O84" s="64" t="e">
        <f t="shared" si="20"/>
        <v>#DIV/0!</v>
      </c>
      <c r="P84" s="80"/>
      <c r="Q84" s="67"/>
      <c r="R84" s="64" t="e">
        <f t="shared" si="21"/>
        <v>#DIV/0!</v>
      </c>
      <c r="S84" s="80"/>
      <c r="T84" s="67"/>
      <c r="U84" s="64" t="e">
        <f t="shared" si="22"/>
        <v>#DIV/0!</v>
      </c>
      <c r="V84" s="80"/>
      <c r="W84" s="80"/>
      <c r="X84" s="64">
        <f t="shared" si="26"/>
        <v>0</v>
      </c>
      <c r="Y84" s="64" t="e">
        <f t="shared" si="23"/>
        <v>#DIV/0!</v>
      </c>
    </row>
    <row r="85" spans="2:25" x14ac:dyDescent="0.35">
      <c r="B85" s="60" t="s">
        <v>72</v>
      </c>
      <c r="C85" s="61"/>
      <c r="D85" s="56"/>
      <c r="F85" s="67"/>
      <c r="G85" s="64" t="e">
        <f t="shared" si="19"/>
        <v>#DIV/0!</v>
      </c>
      <c r="H85" s="80"/>
      <c r="I85" s="67"/>
      <c r="J85" s="64" t="e">
        <f t="shared" si="24"/>
        <v>#DIV/0!</v>
      </c>
      <c r="K85" s="80"/>
      <c r="L85" s="80"/>
      <c r="M85" s="80"/>
      <c r="N85" s="64">
        <f t="shared" si="25"/>
        <v>0</v>
      </c>
      <c r="O85" s="64" t="e">
        <f t="shared" si="20"/>
        <v>#DIV/0!</v>
      </c>
      <c r="P85" s="80"/>
      <c r="Q85" s="67"/>
      <c r="R85" s="64" t="e">
        <f t="shared" si="21"/>
        <v>#DIV/0!</v>
      </c>
      <c r="S85" s="80"/>
      <c r="T85" s="67"/>
      <c r="U85" s="64" t="e">
        <f t="shared" si="22"/>
        <v>#DIV/0!</v>
      </c>
      <c r="V85" s="80"/>
      <c r="W85" s="80"/>
      <c r="X85" s="64">
        <f t="shared" si="26"/>
        <v>0</v>
      </c>
      <c r="Y85" s="64" t="e">
        <f t="shared" si="23"/>
        <v>#DIV/0!</v>
      </c>
    </row>
    <row r="86" spans="2:25" x14ac:dyDescent="0.35">
      <c r="B86" s="60" t="s">
        <v>72</v>
      </c>
      <c r="C86" s="61"/>
      <c r="D86" s="56"/>
      <c r="F86" s="67"/>
      <c r="G86" s="64" t="e">
        <f t="shared" si="19"/>
        <v>#DIV/0!</v>
      </c>
      <c r="H86" s="80"/>
      <c r="I86" s="67"/>
      <c r="J86" s="64" t="e">
        <f t="shared" si="24"/>
        <v>#DIV/0!</v>
      </c>
      <c r="K86" s="80"/>
      <c r="L86" s="80"/>
      <c r="M86" s="80"/>
      <c r="N86" s="64">
        <f t="shared" si="25"/>
        <v>0</v>
      </c>
      <c r="O86" s="64" t="e">
        <f t="shared" si="20"/>
        <v>#DIV/0!</v>
      </c>
      <c r="P86" s="80"/>
      <c r="Q86" s="67"/>
      <c r="R86" s="64" t="e">
        <f t="shared" si="21"/>
        <v>#DIV/0!</v>
      </c>
      <c r="S86" s="80"/>
      <c r="T86" s="67"/>
      <c r="U86" s="64" t="e">
        <f t="shared" si="22"/>
        <v>#DIV/0!</v>
      </c>
      <c r="V86" s="80"/>
      <c r="W86" s="80"/>
      <c r="X86" s="64">
        <f t="shared" si="26"/>
        <v>0</v>
      </c>
      <c r="Y86" s="64" t="e">
        <f t="shared" si="23"/>
        <v>#DIV/0!</v>
      </c>
    </row>
    <row r="87" spans="2:25" x14ac:dyDescent="0.35">
      <c r="B87" s="60" t="s">
        <v>72</v>
      </c>
      <c r="C87" s="61"/>
      <c r="D87" s="56"/>
      <c r="F87" s="67"/>
      <c r="G87" s="64" t="e">
        <f t="shared" si="19"/>
        <v>#DIV/0!</v>
      </c>
      <c r="H87" s="80"/>
      <c r="I87" s="67"/>
      <c r="J87" s="64" t="e">
        <f t="shared" si="24"/>
        <v>#DIV/0!</v>
      </c>
      <c r="K87" s="80"/>
      <c r="L87" s="80"/>
      <c r="M87" s="80"/>
      <c r="N87" s="64">
        <f t="shared" si="25"/>
        <v>0</v>
      </c>
      <c r="O87" s="64" t="e">
        <f t="shared" si="20"/>
        <v>#DIV/0!</v>
      </c>
      <c r="P87" s="80"/>
      <c r="Q87" s="67"/>
      <c r="R87" s="64" t="e">
        <f t="shared" si="21"/>
        <v>#DIV/0!</v>
      </c>
      <c r="S87" s="80"/>
      <c r="T87" s="67"/>
      <c r="U87" s="64" t="e">
        <f t="shared" si="22"/>
        <v>#DIV/0!</v>
      </c>
      <c r="V87" s="80"/>
      <c r="W87" s="80"/>
      <c r="X87" s="64">
        <f t="shared" si="26"/>
        <v>0</v>
      </c>
      <c r="Y87" s="64" t="e">
        <f t="shared" si="23"/>
        <v>#DIV/0!</v>
      </c>
    </row>
    <row r="88" spans="2:25" x14ac:dyDescent="0.35">
      <c r="B88" s="60" t="s">
        <v>72</v>
      </c>
      <c r="C88" s="61"/>
      <c r="D88" s="56"/>
      <c r="F88" s="67"/>
      <c r="G88" s="64" t="e">
        <f t="shared" si="19"/>
        <v>#DIV/0!</v>
      </c>
      <c r="H88" s="80"/>
      <c r="I88" s="67"/>
      <c r="J88" s="64" t="e">
        <f t="shared" si="24"/>
        <v>#DIV/0!</v>
      </c>
      <c r="K88" s="80"/>
      <c r="L88" s="80"/>
      <c r="M88" s="80"/>
      <c r="N88" s="64">
        <f t="shared" si="25"/>
        <v>0</v>
      </c>
      <c r="O88" s="64" t="e">
        <f t="shared" si="20"/>
        <v>#DIV/0!</v>
      </c>
      <c r="P88" s="80"/>
      <c r="Q88" s="67"/>
      <c r="R88" s="64" t="e">
        <f t="shared" si="21"/>
        <v>#DIV/0!</v>
      </c>
      <c r="S88" s="80"/>
      <c r="T88" s="67"/>
      <c r="U88" s="64" t="e">
        <f t="shared" si="22"/>
        <v>#DIV/0!</v>
      </c>
      <c r="V88" s="80"/>
      <c r="W88" s="80"/>
      <c r="X88" s="64">
        <f t="shared" si="26"/>
        <v>0</v>
      </c>
      <c r="Y88" s="64" t="e">
        <f t="shared" si="23"/>
        <v>#DIV/0!</v>
      </c>
    </row>
    <row r="89" spans="2:25" x14ac:dyDescent="0.35">
      <c r="B89" s="60" t="s">
        <v>72</v>
      </c>
      <c r="C89" s="61"/>
      <c r="D89" s="56"/>
      <c r="F89" s="67"/>
      <c r="G89" s="64" t="e">
        <f t="shared" si="19"/>
        <v>#DIV/0!</v>
      </c>
      <c r="H89" s="80"/>
      <c r="I89" s="67"/>
      <c r="J89" s="64" t="e">
        <f t="shared" si="24"/>
        <v>#DIV/0!</v>
      </c>
      <c r="K89" s="80"/>
      <c r="L89" s="80"/>
      <c r="M89" s="80"/>
      <c r="N89" s="64">
        <f t="shared" si="25"/>
        <v>0</v>
      </c>
      <c r="O89" s="64" t="e">
        <f t="shared" si="20"/>
        <v>#DIV/0!</v>
      </c>
      <c r="P89" s="80"/>
      <c r="Q89" s="67"/>
      <c r="R89" s="64" t="e">
        <f t="shared" si="21"/>
        <v>#DIV/0!</v>
      </c>
      <c r="S89" s="80"/>
      <c r="T89" s="67"/>
      <c r="U89" s="64" t="e">
        <f t="shared" si="22"/>
        <v>#DIV/0!</v>
      </c>
      <c r="V89" s="80"/>
      <c r="W89" s="80"/>
      <c r="X89" s="64">
        <f t="shared" si="26"/>
        <v>0</v>
      </c>
      <c r="Y89" s="64" t="e">
        <f t="shared" si="23"/>
        <v>#DIV/0!</v>
      </c>
    </row>
    <row r="90" spans="2:25" x14ac:dyDescent="0.35">
      <c r="B90" s="60" t="s">
        <v>72</v>
      </c>
      <c r="C90" s="61"/>
      <c r="D90" s="56"/>
      <c r="F90" s="67"/>
      <c r="G90" s="64" t="e">
        <f t="shared" si="19"/>
        <v>#DIV/0!</v>
      </c>
      <c r="H90" s="80"/>
      <c r="I90" s="67"/>
      <c r="J90" s="64" t="e">
        <f t="shared" si="24"/>
        <v>#DIV/0!</v>
      </c>
      <c r="K90" s="80"/>
      <c r="L90" s="80"/>
      <c r="M90" s="80"/>
      <c r="N90" s="64">
        <f t="shared" si="25"/>
        <v>0</v>
      </c>
      <c r="O90" s="64" t="e">
        <f t="shared" si="20"/>
        <v>#DIV/0!</v>
      </c>
      <c r="P90" s="80"/>
      <c r="Q90" s="67"/>
      <c r="R90" s="64" t="e">
        <f t="shared" si="21"/>
        <v>#DIV/0!</v>
      </c>
      <c r="S90" s="80"/>
      <c r="T90" s="67"/>
      <c r="U90" s="64" t="e">
        <f t="shared" si="22"/>
        <v>#DIV/0!</v>
      </c>
      <c r="V90" s="80"/>
      <c r="W90" s="80"/>
      <c r="X90" s="64">
        <f t="shared" si="26"/>
        <v>0</v>
      </c>
      <c r="Y90" s="64" t="e">
        <f t="shared" si="23"/>
        <v>#DIV/0!</v>
      </c>
    </row>
    <row r="91" spans="2:25" x14ac:dyDescent="0.35">
      <c r="B91" s="60" t="s">
        <v>72</v>
      </c>
      <c r="C91" s="61"/>
      <c r="D91" s="56"/>
      <c r="F91" s="67"/>
      <c r="G91" s="64" t="e">
        <f t="shared" si="19"/>
        <v>#DIV/0!</v>
      </c>
      <c r="H91" s="80"/>
      <c r="I91" s="67"/>
      <c r="J91" s="64" t="e">
        <f t="shared" si="24"/>
        <v>#DIV/0!</v>
      </c>
      <c r="K91" s="80"/>
      <c r="L91" s="80"/>
      <c r="M91" s="80"/>
      <c r="N91" s="64">
        <f t="shared" si="25"/>
        <v>0</v>
      </c>
      <c r="O91" s="64" t="e">
        <f t="shared" si="20"/>
        <v>#DIV/0!</v>
      </c>
      <c r="P91" s="80"/>
      <c r="Q91" s="67"/>
      <c r="R91" s="64" t="e">
        <f t="shared" si="21"/>
        <v>#DIV/0!</v>
      </c>
      <c r="S91" s="80"/>
      <c r="T91" s="67"/>
      <c r="U91" s="64" t="e">
        <f t="shared" si="22"/>
        <v>#DIV/0!</v>
      </c>
      <c r="V91" s="80"/>
      <c r="W91" s="80"/>
      <c r="X91" s="64">
        <f t="shared" si="26"/>
        <v>0</v>
      </c>
      <c r="Y91" s="64" t="e">
        <f t="shared" si="23"/>
        <v>#DIV/0!</v>
      </c>
    </row>
    <row r="92" spans="2:25" x14ac:dyDescent="0.35">
      <c r="B92" s="60" t="s">
        <v>72</v>
      </c>
      <c r="C92" s="61"/>
      <c r="D92" s="56"/>
      <c r="F92" s="64">
        <f>SUM(F77:F91)</f>
        <v>0</v>
      </c>
      <c r="G92" s="97" t="e">
        <f t="shared" si="19"/>
        <v>#DIV/0!</v>
      </c>
      <c r="H92" s="80"/>
      <c r="I92" s="64">
        <f>SUM(I77:I91)</f>
        <v>0</v>
      </c>
      <c r="J92" s="97" t="e">
        <f>I92/$I$15</f>
        <v>#DIV/0!</v>
      </c>
      <c r="K92" s="80"/>
      <c r="L92" s="80"/>
      <c r="M92" s="80"/>
      <c r="N92" s="64">
        <f>SUM(N77:N91)</f>
        <v>0</v>
      </c>
      <c r="O92" s="97" t="e">
        <f>N92/$N$15</f>
        <v>#DIV/0!</v>
      </c>
      <c r="P92" s="80"/>
      <c r="Q92" s="64">
        <f>SUM(Q77:Q91)</f>
        <v>0</v>
      </c>
      <c r="R92" s="97" t="e">
        <f t="shared" si="21"/>
        <v>#DIV/0!</v>
      </c>
      <c r="S92" s="80"/>
      <c r="T92" s="134">
        <f>SUM(T77:T91)</f>
        <v>0</v>
      </c>
      <c r="U92" s="97" t="e">
        <f t="shared" si="22"/>
        <v>#DIV/0!</v>
      </c>
      <c r="V92" s="80"/>
      <c r="W92" s="80"/>
      <c r="X92" s="64">
        <f t="shared" si="26"/>
        <v>0</v>
      </c>
      <c r="Y92" s="97" t="e">
        <f t="shared" si="23"/>
        <v>#DIV/0!</v>
      </c>
    </row>
    <row r="94" spans="2:25" x14ac:dyDescent="0.35">
      <c r="B94" t="s">
        <v>427</v>
      </c>
    </row>
    <row r="95" spans="2:25" ht="22" customHeight="1" x14ac:dyDescent="0.35">
      <c r="B95" t="s">
        <v>428</v>
      </c>
      <c r="D95" s="136"/>
      <c r="F95" s="57" t="s">
        <v>429</v>
      </c>
      <c r="G95" s="691"/>
      <c r="H95" s="691"/>
      <c r="I95" s="691"/>
      <c r="J95" s="691"/>
      <c r="K95" s="691"/>
      <c r="L95" s="691"/>
      <c r="M95" s="691"/>
      <c r="N95" s="691"/>
    </row>
    <row r="96" spans="2:25" ht="22" customHeight="1" x14ac:dyDescent="0.35">
      <c r="F96" s="57" t="s">
        <v>430</v>
      </c>
      <c r="G96" s="691"/>
      <c r="H96" s="691"/>
      <c r="I96" s="691"/>
      <c r="J96" s="691"/>
      <c r="K96" s="691"/>
      <c r="L96" s="691"/>
      <c r="M96" s="691"/>
      <c r="N96" s="691"/>
    </row>
    <row r="97" spans="2:14" ht="22" customHeight="1" x14ac:dyDescent="0.35">
      <c r="B97" t="s">
        <v>431</v>
      </c>
      <c r="D97" s="136"/>
      <c r="F97" s="57" t="s">
        <v>432</v>
      </c>
      <c r="G97" s="691"/>
      <c r="H97" s="691"/>
      <c r="I97" s="691"/>
      <c r="J97" s="691"/>
      <c r="K97" s="691"/>
      <c r="L97" s="691"/>
      <c r="M97" s="691"/>
      <c r="N97" s="691"/>
    </row>
    <row r="98" spans="2:14" ht="22" customHeight="1" x14ac:dyDescent="0.35">
      <c r="F98" s="57" t="s">
        <v>433</v>
      </c>
      <c r="G98" s="691"/>
      <c r="H98" s="691"/>
      <c r="I98" s="691"/>
      <c r="J98" s="691"/>
      <c r="K98" s="691"/>
      <c r="L98" s="691"/>
      <c r="M98" s="691"/>
      <c r="N98" s="691"/>
    </row>
    <row r="99" spans="2:14" ht="22" customHeight="1" x14ac:dyDescent="0.35">
      <c r="B99" t="s">
        <v>434</v>
      </c>
      <c r="D99" s="136"/>
      <c r="F99" s="57" t="s">
        <v>435</v>
      </c>
      <c r="G99" s="691"/>
      <c r="H99" s="691"/>
      <c r="I99" s="691"/>
      <c r="J99" s="691"/>
      <c r="K99" s="691"/>
      <c r="L99" s="691"/>
      <c r="M99" s="691"/>
      <c r="N99" s="691"/>
    </row>
  </sheetData>
  <mergeCells count="43">
    <mergeCell ref="F15:G15"/>
    <mergeCell ref="I15:J15"/>
    <mergeCell ref="N15:O15"/>
    <mergeCell ref="Q15:R15"/>
    <mergeCell ref="G2:K2"/>
    <mergeCell ref="B8:Y8"/>
    <mergeCell ref="B9:Y9"/>
    <mergeCell ref="B10:Y10"/>
    <mergeCell ref="B11:Y11"/>
    <mergeCell ref="A2:E2"/>
    <mergeCell ref="B4:G4"/>
    <mergeCell ref="G97:N97"/>
    <mergeCell ref="G98:N98"/>
    <mergeCell ref="G99:N99"/>
    <mergeCell ref="T17:U17"/>
    <mergeCell ref="X17:Y17"/>
    <mergeCell ref="F18:G18"/>
    <mergeCell ref="I18:J18"/>
    <mergeCell ref="N18:O18"/>
    <mergeCell ref="Q18:R18"/>
    <mergeCell ref="T18:U18"/>
    <mergeCell ref="X18:Y18"/>
    <mergeCell ref="F17:G17"/>
    <mergeCell ref="I17:J17"/>
    <mergeCell ref="N17:O17"/>
    <mergeCell ref="Q17:R17"/>
    <mergeCell ref="G95:N95"/>
    <mergeCell ref="G96:N96"/>
    <mergeCell ref="B13:Y13"/>
    <mergeCell ref="F14:G14"/>
    <mergeCell ref="I14:J14"/>
    <mergeCell ref="N14:O14"/>
    <mergeCell ref="Q14:R14"/>
    <mergeCell ref="T14:U14"/>
    <mergeCell ref="X14:Y14"/>
    <mergeCell ref="T15:U15"/>
    <mergeCell ref="X15:Y15"/>
    <mergeCell ref="F16:G16"/>
    <mergeCell ref="I16:J16"/>
    <mergeCell ref="N16:O16"/>
    <mergeCell ref="Q16:R16"/>
    <mergeCell ref="T16:U16"/>
    <mergeCell ref="X16:Y16"/>
  </mergeCells>
  <dataValidations count="3">
    <dataValidation type="list" allowBlank="1" showInputMessage="1" showErrorMessage="1" sqref="D99">
      <formula1>"General Contractor, Architect, Construction Cost Estimator, Developer/Owner"</formula1>
    </dataValidation>
    <dataValidation type="list" allowBlank="1" showInputMessage="1" showErrorMessage="1" sqref="D97">
      <formula1>"Davis Bacon, Georgia Prevailing, Market"</formula1>
    </dataValidation>
    <dataValidation type="list" allowBlank="1" showInputMessage="1" showErrorMessage="1" sqref="D95">
      <formula1>"New Construction, Rehabilitation, New Construction/Rehabilitation"</formula1>
    </dataValidation>
  </dataValidations>
  <pageMargins left="0.75" right="0.75" top="0.75" bottom="0.75" header="0.5" footer="0.5"/>
  <pageSetup paperSize="5" scale="39" fitToHeight="2" orientation="landscape" horizontalDpi="4294967292" verticalDpi="4294967292" r:id="rId1"/>
  <headerFooter>
    <oddFooter>&amp;L&amp;A&amp;RPage_&amp;P of_&amp;N</oddFooter>
  </headerFooter>
  <rowBreaks count="2" manualBreakCount="2">
    <brk id="69" max="16383" man="1"/>
    <brk id="9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
  <sheetViews>
    <sheetView showGridLines="0" topLeftCell="A79" zoomScaleNormal="100" workbookViewId="0">
      <selection activeCell="E90" sqref="E90"/>
    </sheetView>
  </sheetViews>
  <sheetFormatPr defaultColWidth="11.453125" defaultRowHeight="14.5" x14ac:dyDescent="0.35"/>
  <cols>
    <col min="1" max="1" width="2.1796875" style="147" customWidth="1"/>
    <col min="2" max="2" width="1.453125" style="147" customWidth="1"/>
    <col min="3" max="3" width="14.81640625" style="147" customWidth="1"/>
    <col min="4" max="4" width="56" style="147" customWidth="1"/>
    <col min="5" max="5" width="13.1796875" style="147" customWidth="1"/>
    <col min="6" max="7" width="11.453125" style="147"/>
    <col min="8" max="8" width="2" style="147" customWidth="1"/>
    <col min="9" max="9" width="31.54296875" style="147" customWidth="1"/>
    <col min="10" max="10" width="27.453125" style="147" hidden="1" customWidth="1"/>
    <col min="11" max="16384" width="11.453125" style="147"/>
  </cols>
  <sheetData>
    <row r="1" spans="1:17" s="207" customFormat="1" ht="19.5" customHeight="1" x14ac:dyDescent="0.35">
      <c r="B1" s="254"/>
      <c r="C1" s="254"/>
      <c r="D1" s="254"/>
      <c r="E1" s="254"/>
      <c r="F1" s="254"/>
      <c r="G1" s="254"/>
      <c r="H1" s="254"/>
      <c r="I1" s="147"/>
    </row>
    <row r="2" spans="1:17" s="207" customFormat="1" ht="19.5" customHeight="1" x14ac:dyDescent="0.45">
      <c r="B2" s="254"/>
      <c r="C2" s="710" t="s">
        <v>62</v>
      </c>
      <c r="D2" s="710"/>
      <c r="E2" s="419"/>
      <c r="F2" s="711" t="s">
        <v>555</v>
      </c>
      <c r="G2" s="711"/>
      <c r="H2" s="711"/>
      <c r="I2" s="711"/>
      <c r="J2" s="711"/>
    </row>
    <row r="3" spans="1:17" s="207" customFormat="1" ht="24" customHeight="1" x14ac:dyDescent="0.35">
      <c r="A3" s="212"/>
      <c r="B3" s="254"/>
      <c r="C3" s="254"/>
      <c r="D3" s="254"/>
      <c r="E3" s="254"/>
      <c r="F3" s="254"/>
      <c r="G3" s="254"/>
      <c r="H3" s="254"/>
      <c r="I3" s="147"/>
      <c r="J3" s="147"/>
      <c r="K3" s="147"/>
    </row>
    <row r="4" spans="1:17" s="207" customFormat="1" ht="22.5" customHeight="1" x14ac:dyDescent="0.35">
      <c r="A4" s="212"/>
      <c r="B4" s="420"/>
      <c r="C4" s="712" t="s">
        <v>70</v>
      </c>
      <c r="D4" s="659"/>
      <c r="E4" s="659"/>
      <c r="F4" s="659"/>
      <c r="G4" s="659"/>
      <c r="H4" s="660"/>
      <c r="I4" s="147"/>
      <c r="J4" s="255"/>
      <c r="K4" s="255"/>
      <c r="L4" s="255"/>
      <c r="M4" s="255"/>
      <c r="N4" s="255"/>
      <c r="O4" s="255"/>
      <c r="P4" s="255"/>
      <c r="Q4" s="255"/>
    </row>
    <row r="6" spans="1:17" x14ac:dyDescent="0.35">
      <c r="G6" s="257" t="s">
        <v>240</v>
      </c>
    </row>
    <row r="7" spans="1:17" x14ac:dyDescent="0.35">
      <c r="G7" s="69">
        <f>+'Tab 8 Unit Mix &amp; Income'!E32</f>
        <v>0</v>
      </c>
    </row>
    <row r="8" spans="1:17" s="258" customFormat="1" ht="14.15" customHeight="1" x14ac:dyDescent="0.35">
      <c r="C8" s="421" t="s">
        <v>263</v>
      </c>
      <c r="D8" s="421" t="s">
        <v>307</v>
      </c>
      <c r="E8" s="422" t="s">
        <v>436</v>
      </c>
      <c r="F8" s="422" t="s">
        <v>437</v>
      </c>
      <c r="G8" s="422" t="s">
        <v>248</v>
      </c>
      <c r="I8" s="713" t="s">
        <v>260</v>
      </c>
      <c r="J8" s="714"/>
    </row>
    <row r="9" spans="1:17" x14ac:dyDescent="0.35">
      <c r="C9" s="257" t="s">
        <v>233</v>
      </c>
      <c r="D9" s="708" t="s">
        <v>438</v>
      </c>
      <c r="E9" s="709"/>
      <c r="F9" s="262"/>
      <c r="G9" s="69" t="e">
        <f>F9/$G$7</f>
        <v>#DIV/0!</v>
      </c>
      <c r="H9" s="423"/>
      <c r="I9" s="705"/>
      <c r="J9" s="706"/>
    </row>
    <row r="10" spans="1:17" x14ac:dyDescent="0.35">
      <c r="C10" s="257" t="s">
        <v>233</v>
      </c>
      <c r="D10" s="708" t="s">
        <v>439</v>
      </c>
      <c r="E10" s="709"/>
      <c r="F10" s="262"/>
      <c r="G10" s="69" t="e">
        <f t="shared" ref="G10:G13" si="0">F10/$G$7</f>
        <v>#DIV/0!</v>
      </c>
      <c r="H10" s="423"/>
      <c r="I10" s="705"/>
      <c r="J10" s="706"/>
    </row>
    <row r="11" spans="1:17" x14ac:dyDescent="0.35">
      <c r="C11" s="257" t="s">
        <v>233</v>
      </c>
      <c r="D11" s="708" t="s">
        <v>440</v>
      </c>
      <c r="E11" s="709"/>
      <c r="F11" s="262"/>
      <c r="G11" s="69" t="e">
        <f t="shared" si="0"/>
        <v>#DIV/0!</v>
      </c>
      <c r="H11" s="423"/>
      <c r="I11" s="705"/>
      <c r="J11" s="706"/>
    </row>
    <row r="12" spans="1:17" x14ac:dyDescent="0.35">
      <c r="C12" s="257" t="s">
        <v>233</v>
      </c>
      <c r="D12" s="260"/>
      <c r="E12" s="257"/>
      <c r="F12" s="262"/>
      <c r="G12" s="69" t="e">
        <f t="shared" si="0"/>
        <v>#DIV/0!</v>
      </c>
      <c r="H12" s="423"/>
      <c r="I12" s="705"/>
      <c r="J12" s="706"/>
    </row>
    <row r="13" spans="1:17" x14ac:dyDescent="0.35">
      <c r="C13" s="257" t="s">
        <v>233</v>
      </c>
      <c r="D13" s="260"/>
      <c r="E13" s="257"/>
      <c r="F13" s="262"/>
      <c r="G13" s="69" t="e">
        <f t="shared" si="0"/>
        <v>#DIV/0!</v>
      </c>
      <c r="H13" s="423"/>
      <c r="I13" s="705"/>
      <c r="J13" s="706"/>
    </row>
    <row r="14" spans="1:17" s="258" customFormat="1" x14ac:dyDescent="0.35">
      <c r="C14" s="424" t="s">
        <v>441</v>
      </c>
      <c r="D14" s="707" t="s">
        <v>233</v>
      </c>
      <c r="E14" s="707"/>
      <c r="F14" s="425">
        <f>SUM(F9:F13)</f>
        <v>0</v>
      </c>
      <c r="G14" s="425" t="e">
        <f>F14/$G$7</f>
        <v>#DIV/0!</v>
      </c>
      <c r="H14" s="426"/>
      <c r="I14" s="705"/>
      <c r="J14" s="706"/>
    </row>
    <row r="15" spans="1:17" x14ac:dyDescent="0.35">
      <c r="F15" s="423"/>
      <c r="G15" s="423"/>
      <c r="H15" s="423"/>
    </row>
    <row r="16" spans="1:17" x14ac:dyDescent="0.35">
      <c r="C16" s="257" t="s">
        <v>232</v>
      </c>
      <c r="D16" s="257" t="s">
        <v>169</v>
      </c>
      <c r="E16" s="77" t="e">
        <f>F16/$F$18</f>
        <v>#DIV/0!</v>
      </c>
      <c r="F16" s="69">
        <f>+'Tab 11 - Construction Costs'!F16</f>
        <v>0</v>
      </c>
      <c r="G16" s="446" t="e">
        <f>+F16/G7</f>
        <v>#DIV/0!</v>
      </c>
      <c r="H16" s="423"/>
      <c r="I16" s="705"/>
      <c r="J16" s="706"/>
    </row>
    <row r="17" spans="3:10" x14ac:dyDescent="0.35">
      <c r="C17" s="257" t="s">
        <v>232</v>
      </c>
      <c r="D17" s="257" t="s">
        <v>172</v>
      </c>
      <c r="E17" s="77" t="e">
        <f>F17/$F$18</f>
        <v>#DIV/0!</v>
      </c>
      <c r="F17" s="69">
        <f>+'Tab 11 - Construction Costs'!I16</f>
        <v>0</v>
      </c>
      <c r="G17" s="427" t="e">
        <f>+F17/G7</f>
        <v>#DIV/0!</v>
      </c>
      <c r="H17" s="423"/>
      <c r="I17" s="705"/>
      <c r="J17" s="706"/>
    </row>
    <row r="18" spans="3:10" x14ac:dyDescent="0.35">
      <c r="C18" s="257" t="s">
        <v>232</v>
      </c>
      <c r="D18" s="257" t="s">
        <v>442</v>
      </c>
      <c r="E18" s="428" t="e">
        <f>SUM(E16:E17)</f>
        <v>#DIV/0!</v>
      </c>
      <c r="F18" s="69">
        <f>+F16+F17</f>
        <v>0</v>
      </c>
      <c r="G18" s="429" t="e">
        <f>+F18/G7</f>
        <v>#DIV/0!</v>
      </c>
      <c r="H18" s="423"/>
      <c r="I18" s="705"/>
      <c r="J18" s="706"/>
    </row>
    <row r="19" spans="3:10" x14ac:dyDescent="0.35">
      <c r="C19" s="257" t="s">
        <v>232</v>
      </c>
      <c r="D19" s="257" t="s">
        <v>443</v>
      </c>
      <c r="E19" s="77" t="e">
        <f>F19/$F$21</f>
        <v>#DIV/0!</v>
      </c>
      <c r="F19" s="69">
        <f>+'Tab 11 - Construction Costs'!Q16</f>
        <v>0</v>
      </c>
      <c r="G19" s="430"/>
      <c r="H19" s="423"/>
      <c r="I19" s="705"/>
      <c r="J19" s="706"/>
    </row>
    <row r="20" spans="3:10" x14ac:dyDescent="0.35">
      <c r="C20" s="257" t="s">
        <v>232</v>
      </c>
      <c r="D20" s="257" t="s">
        <v>444</v>
      </c>
      <c r="E20" s="77" t="e">
        <f>F20/$F$21</f>
        <v>#DIV/0!</v>
      </c>
      <c r="F20" s="69">
        <f>+'Tab 11 - Construction Costs'!T16</f>
        <v>0</v>
      </c>
      <c r="G20" s="430"/>
      <c r="H20" s="423"/>
      <c r="I20" s="705"/>
      <c r="J20" s="706"/>
    </row>
    <row r="21" spans="3:10" s="258" customFormat="1" x14ac:dyDescent="0.35">
      <c r="C21" s="424" t="s">
        <v>441</v>
      </c>
      <c r="D21" s="707" t="s">
        <v>445</v>
      </c>
      <c r="E21" s="707"/>
      <c r="F21" s="98">
        <f>+F18+F19+F20</f>
        <v>0</v>
      </c>
      <c r="G21" s="98" t="e">
        <f>F21/$G$7</f>
        <v>#DIV/0!</v>
      </c>
      <c r="H21" s="426"/>
      <c r="I21" s="705"/>
      <c r="J21" s="706"/>
    </row>
    <row r="22" spans="3:10" x14ac:dyDescent="0.35">
      <c r="F22" s="423"/>
      <c r="G22" s="423"/>
      <c r="H22" s="423"/>
    </row>
    <row r="23" spans="3:10" s="258" customFormat="1" x14ac:dyDescent="0.35">
      <c r="C23" s="424" t="s">
        <v>231</v>
      </c>
      <c r="D23" s="431" t="s">
        <v>446</v>
      </c>
      <c r="E23" s="99" t="e">
        <f>F23/$F$21</f>
        <v>#DIV/0!</v>
      </c>
      <c r="F23" s="432"/>
      <c r="G23" s="98" t="e">
        <f>F23/$G$7</f>
        <v>#DIV/0!</v>
      </c>
      <c r="H23" s="426"/>
      <c r="I23" s="705"/>
      <c r="J23" s="706"/>
    </row>
    <row r="24" spans="3:10" ht="12.75" customHeight="1" x14ac:dyDescent="0.35">
      <c r="F24" s="423"/>
      <c r="G24" s="423"/>
      <c r="H24" s="423"/>
    </row>
    <row r="25" spans="3:10" x14ac:dyDescent="0.35">
      <c r="C25" s="257" t="s">
        <v>230</v>
      </c>
      <c r="D25" s="257" t="s">
        <v>447</v>
      </c>
      <c r="E25" s="261"/>
      <c r="F25" s="262"/>
      <c r="G25" s="69" t="e">
        <f>F25/$G$7</f>
        <v>#DIV/0!</v>
      </c>
      <c r="H25" s="423"/>
      <c r="I25" s="705"/>
      <c r="J25" s="706"/>
    </row>
    <row r="26" spans="3:10" x14ac:dyDescent="0.35">
      <c r="C26" s="257" t="s">
        <v>230</v>
      </c>
      <c r="D26" s="257" t="s">
        <v>448</v>
      </c>
      <c r="E26" s="261"/>
      <c r="F26" s="262"/>
      <c r="G26" s="69" t="e">
        <f t="shared" ref="G26:G41" si="1">F26/$G$7</f>
        <v>#DIV/0!</v>
      </c>
      <c r="H26" s="423"/>
      <c r="I26" s="705"/>
      <c r="J26" s="706"/>
    </row>
    <row r="27" spans="3:10" x14ac:dyDescent="0.35">
      <c r="C27" s="257" t="s">
        <v>230</v>
      </c>
      <c r="D27" s="257" t="s">
        <v>449</v>
      </c>
      <c r="E27" s="261"/>
      <c r="F27" s="262"/>
      <c r="G27" s="69" t="e">
        <f t="shared" si="1"/>
        <v>#DIV/0!</v>
      </c>
      <c r="H27" s="423"/>
      <c r="I27" s="705"/>
      <c r="J27" s="706"/>
    </row>
    <row r="28" spans="3:10" x14ac:dyDescent="0.35">
      <c r="C28" s="257" t="s">
        <v>230</v>
      </c>
      <c r="D28" s="257" t="s">
        <v>450</v>
      </c>
      <c r="E28" s="261"/>
      <c r="F28" s="262"/>
      <c r="G28" s="69" t="e">
        <f t="shared" si="1"/>
        <v>#DIV/0!</v>
      </c>
      <c r="H28" s="423"/>
      <c r="I28" s="705"/>
      <c r="J28" s="706"/>
    </row>
    <row r="29" spans="3:10" x14ac:dyDescent="0.35">
      <c r="C29" s="257" t="s">
        <v>230</v>
      </c>
      <c r="D29" s="257" t="s">
        <v>300</v>
      </c>
      <c r="E29" s="261"/>
      <c r="F29" s="262"/>
      <c r="G29" s="69" t="e">
        <f t="shared" si="1"/>
        <v>#DIV/0!</v>
      </c>
      <c r="H29" s="423"/>
      <c r="I29" s="705"/>
      <c r="J29" s="706"/>
    </row>
    <row r="30" spans="3:10" x14ac:dyDescent="0.35">
      <c r="C30" s="257" t="s">
        <v>230</v>
      </c>
      <c r="D30" s="257" t="s">
        <v>451</v>
      </c>
      <c r="E30" s="261"/>
      <c r="F30" s="262"/>
      <c r="G30" s="69" t="e">
        <f t="shared" si="1"/>
        <v>#DIV/0!</v>
      </c>
      <c r="H30" s="423"/>
      <c r="I30" s="705"/>
      <c r="J30" s="706"/>
    </row>
    <row r="31" spans="3:10" x14ac:dyDescent="0.35">
      <c r="C31" s="257" t="s">
        <v>230</v>
      </c>
      <c r="D31" s="257" t="s">
        <v>452</v>
      </c>
      <c r="E31" s="261"/>
      <c r="F31" s="262"/>
      <c r="G31" s="69" t="e">
        <f t="shared" si="1"/>
        <v>#DIV/0!</v>
      </c>
      <c r="H31" s="423"/>
      <c r="I31" s="705"/>
      <c r="J31" s="706"/>
    </row>
    <row r="32" spans="3:10" x14ac:dyDescent="0.35">
      <c r="C32" s="257" t="s">
        <v>230</v>
      </c>
      <c r="D32" s="257" t="s">
        <v>453</v>
      </c>
      <c r="E32" s="261"/>
      <c r="F32" s="262"/>
      <c r="G32" s="69" t="e">
        <f t="shared" si="1"/>
        <v>#DIV/0!</v>
      </c>
      <c r="H32" s="423"/>
      <c r="I32" s="705"/>
      <c r="J32" s="706"/>
    </row>
    <row r="33" spans="3:10" x14ac:dyDescent="0.35">
      <c r="C33" s="257" t="s">
        <v>230</v>
      </c>
      <c r="D33" s="257" t="s">
        <v>454</v>
      </c>
      <c r="E33" s="261"/>
      <c r="F33" s="262"/>
      <c r="G33" s="69" t="e">
        <f t="shared" si="1"/>
        <v>#DIV/0!</v>
      </c>
      <c r="H33" s="423"/>
      <c r="I33" s="705"/>
      <c r="J33" s="706"/>
    </row>
    <row r="34" spans="3:10" x14ac:dyDescent="0.35">
      <c r="C34" s="257" t="s">
        <v>230</v>
      </c>
      <c r="D34" s="257" t="s">
        <v>455</v>
      </c>
      <c r="E34" s="261"/>
      <c r="F34" s="262"/>
      <c r="G34" s="69" t="e">
        <f t="shared" si="1"/>
        <v>#DIV/0!</v>
      </c>
      <c r="H34" s="423"/>
      <c r="I34" s="705"/>
      <c r="J34" s="706"/>
    </row>
    <row r="35" spans="3:10" x14ac:dyDescent="0.35">
      <c r="C35" s="257" t="s">
        <v>230</v>
      </c>
      <c r="D35" s="257" t="s">
        <v>456</v>
      </c>
      <c r="E35" s="261"/>
      <c r="F35" s="262"/>
      <c r="G35" s="69" t="e">
        <f t="shared" si="1"/>
        <v>#DIV/0!</v>
      </c>
      <c r="H35" s="423"/>
      <c r="I35" s="705"/>
      <c r="J35" s="706"/>
    </row>
    <row r="36" spans="3:10" x14ac:dyDescent="0.35">
      <c r="C36" s="257" t="s">
        <v>230</v>
      </c>
      <c r="D36" s="257" t="s">
        <v>457</v>
      </c>
      <c r="E36" s="261"/>
      <c r="F36" s="262"/>
      <c r="G36" s="69" t="e">
        <f t="shared" si="1"/>
        <v>#DIV/0!</v>
      </c>
      <c r="H36" s="423"/>
      <c r="I36" s="705"/>
      <c r="J36" s="706"/>
    </row>
    <row r="37" spans="3:10" x14ac:dyDescent="0.35">
      <c r="C37" s="257" t="s">
        <v>230</v>
      </c>
      <c r="D37" s="257" t="s">
        <v>458</v>
      </c>
      <c r="E37" s="261"/>
      <c r="F37" s="262"/>
      <c r="G37" s="69" t="e">
        <f t="shared" si="1"/>
        <v>#DIV/0!</v>
      </c>
      <c r="H37" s="423"/>
      <c r="I37" s="705"/>
      <c r="J37" s="706"/>
    </row>
    <row r="38" spans="3:10" x14ac:dyDescent="0.35">
      <c r="C38" s="257" t="s">
        <v>230</v>
      </c>
      <c r="D38" s="257" t="s">
        <v>459</v>
      </c>
      <c r="E38" s="261"/>
      <c r="F38" s="262"/>
      <c r="G38" s="69" t="e">
        <f t="shared" si="1"/>
        <v>#DIV/0!</v>
      </c>
      <c r="H38" s="423"/>
      <c r="I38" s="705"/>
      <c r="J38" s="706"/>
    </row>
    <row r="39" spans="3:10" x14ac:dyDescent="0.35">
      <c r="C39" s="257" t="s">
        <v>230</v>
      </c>
      <c r="D39" s="257" t="s">
        <v>296</v>
      </c>
      <c r="E39" s="261"/>
      <c r="F39" s="262"/>
      <c r="G39" s="69" t="e">
        <f t="shared" si="1"/>
        <v>#DIV/0!</v>
      </c>
      <c r="H39" s="423"/>
      <c r="I39" s="705"/>
      <c r="J39" s="706"/>
    </row>
    <row r="40" spans="3:10" x14ac:dyDescent="0.35">
      <c r="C40" s="257" t="s">
        <v>230</v>
      </c>
      <c r="D40" s="257" t="s">
        <v>460</v>
      </c>
      <c r="E40" s="261"/>
      <c r="F40" s="262"/>
      <c r="G40" s="69" t="e">
        <f t="shared" si="1"/>
        <v>#DIV/0!</v>
      </c>
      <c r="H40" s="423"/>
      <c r="I40" s="705"/>
      <c r="J40" s="706"/>
    </row>
    <row r="41" spans="3:10" x14ac:dyDescent="0.35">
      <c r="C41" s="257" t="s">
        <v>230</v>
      </c>
      <c r="D41" s="260"/>
      <c r="E41" s="261"/>
      <c r="F41" s="262"/>
      <c r="G41" s="69" t="e">
        <f t="shared" si="1"/>
        <v>#DIV/0!</v>
      </c>
      <c r="H41" s="423"/>
      <c r="I41" s="705"/>
      <c r="J41" s="706"/>
    </row>
    <row r="42" spans="3:10" s="258" customFormat="1" x14ac:dyDescent="0.35">
      <c r="C42" s="424" t="s">
        <v>461</v>
      </c>
      <c r="D42" s="707" t="s">
        <v>230</v>
      </c>
      <c r="E42" s="707"/>
      <c r="F42" s="98">
        <f>SUM(F25:F41)</f>
        <v>0</v>
      </c>
      <c r="G42" s="98" t="e">
        <f>F42/$G$7</f>
        <v>#DIV/0!</v>
      </c>
      <c r="H42" s="426"/>
      <c r="I42" s="705"/>
      <c r="J42" s="706"/>
    </row>
    <row r="43" spans="3:10" x14ac:dyDescent="0.35">
      <c r="F43" s="423"/>
      <c r="G43" s="423"/>
      <c r="H43" s="423"/>
    </row>
    <row r="44" spans="3:10" x14ac:dyDescent="0.35">
      <c r="F44" s="423"/>
      <c r="G44" s="423"/>
      <c r="H44" s="423"/>
    </row>
    <row r="45" spans="3:10" x14ac:dyDescent="0.35">
      <c r="C45" s="257" t="s">
        <v>229</v>
      </c>
      <c r="D45" s="257" t="s">
        <v>556</v>
      </c>
      <c r="E45" s="261"/>
      <c r="F45" s="262"/>
      <c r="G45" s="69" t="e">
        <f t="shared" ref="G45:G60" si="2">F45/$G$7</f>
        <v>#DIV/0!</v>
      </c>
      <c r="H45" s="423"/>
      <c r="I45" s="705"/>
      <c r="J45" s="706"/>
    </row>
    <row r="46" spans="3:10" x14ac:dyDescent="0.35">
      <c r="C46" s="257" t="s">
        <v>229</v>
      </c>
      <c r="D46" s="257" t="s">
        <v>558</v>
      </c>
      <c r="E46" s="261"/>
      <c r="F46" s="262"/>
      <c r="G46" s="69" t="e">
        <f t="shared" si="2"/>
        <v>#DIV/0!</v>
      </c>
      <c r="H46" s="423"/>
      <c r="I46" s="705"/>
      <c r="J46" s="706"/>
    </row>
    <row r="47" spans="3:10" x14ac:dyDescent="0.35">
      <c r="C47" s="257" t="s">
        <v>229</v>
      </c>
      <c r="D47" s="257" t="s">
        <v>557</v>
      </c>
      <c r="E47" s="261"/>
      <c r="F47" s="262"/>
      <c r="G47" s="69" t="e">
        <f t="shared" si="2"/>
        <v>#DIV/0!</v>
      </c>
      <c r="H47" s="423"/>
      <c r="I47" s="705"/>
      <c r="J47" s="706"/>
    </row>
    <row r="48" spans="3:10" x14ac:dyDescent="0.35">
      <c r="C48" s="257" t="s">
        <v>229</v>
      </c>
      <c r="D48" s="257" t="s">
        <v>462</v>
      </c>
      <c r="E48" s="261"/>
      <c r="F48" s="262"/>
      <c r="G48" s="69" t="e">
        <f t="shared" si="2"/>
        <v>#DIV/0!</v>
      </c>
      <c r="H48" s="423"/>
      <c r="I48" s="705"/>
      <c r="J48" s="706"/>
    </row>
    <row r="49" spans="3:10" x14ac:dyDescent="0.35">
      <c r="C49" s="257" t="s">
        <v>229</v>
      </c>
      <c r="D49" s="257" t="s">
        <v>463</v>
      </c>
      <c r="E49" s="261"/>
      <c r="F49" s="262"/>
      <c r="G49" s="69" t="e">
        <f t="shared" si="2"/>
        <v>#DIV/0!</v>
      </c>
      <c r="H49" s="423"/>
      <c r="I49" s="705"/>
      <c r="J49" s="706"/>
    </row>
    <row r="50" spans="3:10" x14ac:dyDescent="0.35">
      <c r="C50" s="257" t="s">
        <v>229</v>
      </c>
      <c r="D50" s="257" t="s">
        <v>464</v>
      </c>
      <c r="E50" s="261"/>
      <c r="F50" s="262"/>
      <c r="G50" s="69" t="e">
        <f t="shared" si="2"/>
        <v>#DIV/0!</v>
      </c>
      <c r="H50" s="423"/>
      <c r="I50" s="705"/>
      <c r="J50" s="706"/>
    </row>
    <row r="51" spans="3:10" x14ac:dyDescent="0.35">
      <c r="C51" s="257" t="s">
        <v>229</v>
      </c>
      <c r="D51" s="257" t="s">
        <v>465</v>
      </c>
      <c r="E51" s="261"/>
      <c r="F51" s="262"/>
      <c r="G51" s="69" t="e">
        <f t="shared" si="2"/>
        <v>#DIV/0!</v>
      </c>
      <c r="H51" s="423"/>
      <c r="I51" s="705"/>
      <c r="J51" s="706"/>
    </row>
    <row r="52" spans="3:10" x14ac:dyDescent="0.35">
      <c r="C52" s="257" t="s">
        <v>229</v>
      </c>
      <c r="D52" s="257" t="s">
        <v>466</v>
      </c>
      <c r="E52" s="261"/>
      <c r="F52" s="262"/>
      <c r="G52" s="69" t="e">
        <f t="shared" si="2"/>
        <v>#DIV/0!</v>
      </c>
      <c r="H52" s="423"/>
      <c r="I52" s="705"/>
      <c r="J52" s="706"/>
    </row>
    <row r="53" spans="3:10" x14ac:dyDescent="0.35">
      <c r="C53" s="257" t="s">
        <v>229</v>
      </c>
      <c r="D53" s="257" t="s">
        <v>467</v>
      </c>
      <c r="E53" s="261"/>
      <c r="F53" s="262"/>
      <c r="G53" s="69" t="e">
        <f t="shared" si="2"/>
        <v>#DIV/0!</v>
      </c>
      <c r="H53" s="423"/>
      <c r="I53" s="705"/>
      <c r="J53" s="706"/>
    </row>
    <row r="54" spans="3:10" x14ac:dyDescent="0.35">
      <c r="C54" s="257" t="s">
        <v>229</v>
      </c>
      <c r="D54" s="257" t="s">
        <v>468</v>
      </c>
      <c r="E54" s="261"/>
      <c r="F54" s="262"/>
      <c r="G54" s="69" t="e">
        <f t="shared" si="2"/>
        <v>#DIV/0!</v>
      </c>
      <c r="H54" s="423"/>
      <c r="I54" s="705"/>
      <c r="J54" s="706"/>
    </row>
    <row r="55" spans="3:10" x14ac:dyDescent="0.35">
      <c r="C55" s="257" t="s">
        <v>229</v>
      </c>
      <c r="D55" s="257" t="s">
        <v>469</v>
      </c>
      <c r="E55" s="261"/>
      <c r="F55" s="262"/>
      <c r="G55" s="69" t="e">
        <f t="shared" si="2"/>
        <v>#DIV/0!</v>
      </c>
      <c r="H55" s="423"/>
      <c r="I55" s="705"/>
      <c r="J55" s="706"/>
    </row>
    <row r="56" spans="3:10" x14ac:dyDescent="0.35">
      <c r="C56" s="257" t="s">
        <v>229</v>
      </c>
      <c r="D56" s="433"/>
      <c r="E56" s="261"/>
      <c r="F56" s="262"/>
      <c r="G56" s="69" t="e">
        <f t="shared" si="2"/>
        <v>#DIV/0!</v>
      </c>
      <c r="H56" s="423"/>
      <c r="I56" s="705"/>
      <c r="J56" s="706"/>
    </row>
    <row r="57" spans="3:10" x14ac:dyDescent="0.35">
      <c r="C57" s="257" t="s">
        <v>229</v>
      </c>
      <c r="D57" s="433"/>
      <c r="E57" s="261"/>
      <c r="F57" s="262"/>
      <c r="G57" s="69" t="e">
        <f t="shared" si="2"/>
        <v>#DIV/0!</v>
      </c>
      <c r="H57" s="423"/>
      <c r="I57" s="705"/>
      <c r="J57" s="706"/>
    </row>
    <row r="58" spans="3:10" x14ac:dyDescent="0.35">
      <c r="C58" s="257" t="s">
        <v>229</v>
      </c>
      <c r="D58" s="433"/>
      <c r="E58" s="261"/>
      <c r="F58" s="262"/>
      <c r="G58" s="69" t="e">
        <f t="shared" si="2"/>
        <v>#DIV/0!</v>
      </c>
      <c r="H58" s="423"/>
      <c r="I58" s="705"/>
      <c r="J58" s="706"/>
    </row>
    <row r="59" spans="3:10" x14ac:dyDescent="0.35">
      <c r="C59" s="257" t="s">
        <v>229</v>
      </c>
      <c r="D59" s="433"/>
      <c r="E59" s="261"/>
      <c r="F59" s="262"/>
      <c r="G59" s="69" t="e">
        <f t="shared" si="2"/>
        <v>#DIV/0!</v>
      </c>
      <c r="H59" s="423"/>
      <c r="I59" s="705"/>
      <c r="J59" s="706"/>
    </row>
    <row r="60" spans="3:10" s="258" customFormat="1" x14ac:dyDescent="0.35">
      <c r="C60" s="424" t="s">
        <v>461</v>
      </c>
      <c r="D60" s="424" t="s">
        <v>229</v>
      </c>
      <c r="E60" s="424"/>
      <c r="F60" s="98">
        <f>SUM(F45:F59)</f>
        <v>0</v>
      </c>
      <c r="G60" s="98" t="e">
        <f t="shared" si="2"/>
        <v>#DIV/0!</v>
      </c>
      <c r="H60" s="426"/>
      <c r="I60" s="705"/>
      <c r="J60" s="706"/>
    </row>
    <row r="61" spans="3:10" x14ac:dyDescent="0.35">
      <c r="F61" s="423"/>
      <c r="G61" s="423"/>
      <c r="H61" s="423"/>
    </row>
    <row r="62" spans="3:10" x14ac:dyDescent="0.35">
      <c r="C62" s="257" t="s">
        <v>470</v>
      </c>
      <c r="D62" s="257" t="s">
        <v>471</v>
      </c>
      <c r="E62" s="261"/>
      <c r="F62" s="69">
        <f>+'Tab 13 - Capital Sources'!H14</f>
        <v>0</v>
      </c>
      <c r="G62" s="69" t="e">
        <f>F62/$G$7</f>
        <v>#DIV/0!</v>
      </c>
      <c r="H62" s="423"/>
      <c r="I62" s="705"/>
      <c r="J62" s="706"/>
    </row>
    <row r="63" spans="3:10" x14ac:dyDescent="0.35">
      <c r="C63" s="257" t="s">
        <v>470</v>
      </c>
      <c r="D63" s="257" t="s">
        <v>472</v>
      </c>
      <c r="E63" s="261"/>
      <c r="F63" s="262"/>
      <c r="G63" s="69" t="e">
        <f t="shared" ref="G63:G67" si="3">F63/$G$7</f>
        <v>#DIV/0!</v>
      </c>
      <c r="H63" s="423"/>
      <c r="I63" s="705"/>
      <c r="J63" s="706"/>
    </row>
    <row r="64" spans="3:10" x14ac:dyDescent="0.35">
      <c r="C64" s="257" t="s">
        <v>470</v>
      </c>
      <c r="D64" s="257" t="s">
        <v>473</v>
      </c>
      <c r="E64" s="261"/>
      <c r="F64" s="262"/>
      <c r="G64" s="69" t="e">
        <f t="shared" si="3"/>
        <v>#DIV/0!</v>
      </c>
      <c r="H64" s="423"/>
      <c r="I64" s="705"/>
      <c r="J64" s="706"/>
    </row>
    <row r="65" spans="3:10" x14ac:dyDescent="0.35">
      <c r="C65" s="257" t="s">
        <v>470</v>
      </c>
      <c r="D65" s="257" t="s">
        <v>474</v>
      </c>
      <c r="E65" s="261"/>
      <c r="F65" s="262"/>
      <c r="G65" s="69" t="e">
        <f t="shared" si="3"/>
        <v>#DIV/0!</v>
      </c>
      <c r="H65" s="423"/>
      <c r="I65" s="705"/>
      <c r="J65" s="706"/>
    </row>
    <row r="66" spans="3:10" x14ac:dyDescent="0.35">
      <c r="C66" s="257" t="s">
        <v>470</v>
      </c>
      <c r="D66" s="257" t="s">
        <v>475</v>
      </c>
      <c r="E66" s="261"/>
      <c r="F66" s="262"/>
      <c r="G66" s="69" t="e">
        <f t="shared" si="3"/>
        <v>#DIV/0!</v>
      </c>
      <c r="H66" s="423"/>
      <c r="I66" s="705"/>
      <c r="J66" s="706"/>
    </row>
    <row r="67" spans="3:10" s="258" customFormat="1" x14ac:dyDescent="0.35">
      <c r="C67" s="424" t="s">
        <v>461</v>
      </c>
      <c r="D67" s="707" t="s">
        <v>476</v>
      </c>
      <c r="E67" s="707"/>
      <c r="F67" s="98">
        <f>SUM(F62:F66)</f>
        <v>0</v>
      </c>
      <c r="G67" s="98" t="e">
        <f t="shared" si="3"/>
        <v>#DIV/0!</v>
      </c>
      <c r="H67" s="426"/>
      <c r="I67" s="705"/>
      <c r="J67" s="706"/>
    </row>
    <row r="68" spans="3:10" x14ac:dyDescent="0.35">
      <c r="F68" s="423"/>
      <c r="G68" s="423"/>
      <c r="H68" s="423"/>
    </row>
    <row r="69" spans="3:10" x14ac:dyDescent="0.35">
      <c r="C69" s="257" t="s">
        <v>477</v>
      </c>
      <c r="D69" s="257" t="s">
        <v>478</v>
      </c>
      <c r="E69" s="261"/>
      <c r="F69" s="262"/>
      <c r="G69" s="69" t="e">
        <f t="shared" ref="G69:G72" si="4">F69/$G$7</f>
        <v>#DIV/0!</v>
      </c>
      <c r="H69" s="423"/>
      <c r="I69" s="705"/>
      <c r="J69" s="706"/>
    </row>
    <row r="70" spans="3:10" x14ac:dyDescent="0.35">
      <c r="C70" s="257" t="s">
        <v>477</v>
      </c>
      <c r="D70" s="257" t="s">
        <v>479</v>
      </c>
      <c r="E70" s="261"/>
      <c r="F70" s="262"/>
      <c r="G70" s="69" t="e">
        <f t="shared" si="4"/>
        <v>#DIV/0!</v>
      </c>
      <c r="H70" s="423"/>
      <c r="I70" s="705"/>
      <c r="J70" s="706"/>
    </row>
    <row r="71" spans="3:10" x14ac:dyDescent="0.35">
      <c r="C71" s="257" t="s">
        <v>477</v>
      </c>
      <c r="D71" s="257" t="s">
        <v>480</v>
      </c>
      <c r="E71" s="261"/>
      <c r="F71" s="262"/>
      <c r="G71" s="69" t="e">
        <f t="shared" si="4"/>
        <v>#DIV/0!</v>
      </c>
      <c r="H71" s="423"/>
      <c r="I71" s="705"/>
      <c r="J71" s="706"/>
    </row>
    <row r="72" spans="3:10" s="258" customFormat="1" x14ac:dyDescent="0.35">
      <c r="C72" s="424" t="s">
        <v>461</v>
      </c>
      <c r="D72" s="707" t="s">
        <v>477</v>
      </c>
      <c r="E72" s="707"/>
      <c r="F72" s="98">
        <f>SUM(F69:F71)</f>
        <v>0</v>
      </c>
      <c r="G72" s="98" t="e">
        <f t="shared" si="4"/>
        <v>#DIV/0!</v>
      </c>
      <c r="H72" s="426"/>
      <c r="I72" s="705"/>
      <c r="J72" s="706"/>
    </row>
    <row r="73" spans="3:10" x14ac:dyDescent="0.35">
      <c r="F73" s="423"/>
      <c r="G73" s="423"/>
      <c r="H73" s="423"/>
    </row>
    <row r="74" spans="3:10" x14ac:dyDescent="0.35">
      <c r="C74" s="257" t="s">
        <v>226</v>
      </c>
      <c r="D74" s="257" t="s">
        <v>481</v>
      </c>
      <c r="E74" s="77" t="e">
        <f>F74/$F$92</f>
        <v>#DIV/0!</v>
      </c>
      <c r="F74" s="262"/>
      <c r="G74" s="69" t="e">
        <f t="shared" ref="G74:G85" si="5">F74/$G$7</f>
        <v>#DIV/0!</v>
      </c>
      <c r="H74" s="423"/>
      <c r="I74" s="705"/>
      <c r="J74" s="706"/>
    </row>
    <row r="75" spans="3:10" x14ac:dyDescent="0.35">
      <c r="C75" s="257" t="s">
        <v>226</v>
      </c>
      <c r="D75" s="257" t="s">
        <v>482</v>
      </c>
      <c r="E75" s="77" t="e">
        <f t="shared" ref="E75:E84" si="6">F75/$F$92</f>
        <v>#DIV/0!</v>
      </c>
      <c r="F75" s="262"/>
      <c r="G75" s="69" t="e">
        <f t="shared" si="5"/>
        <v>#DIV/0!</v>
      </c>
      <c r="H75" s="423"/>
      <c r="I75" s="705"/>
      <c r="J75" s="706"/>
    </row>
    <row r="76" spans="3:10" x14ac:dyDescent="0.35">
      <c r="C76" s="257" t="s">
        <v>226</v>
      </c>
      <c r="D76" s="257" t="s">
        <v>483</v>
      </c>
      <c r="E76" s="77" t="e">
        <f t="shared" si="6"/>
        <v>#DIV/0!</v>
      </c>
      <c r="F76" s="262"/>
      <c r="G76" s="69" t="e">
        <f>F76/$G$7</f>
        <v>#DIV/0!</v>
      </c>
      <c r="H76" s="423"/>
      <c r="I76" s="705"/>
      <c r="J76" s="706"/>
    </row>
    <row r="77" spans="3:10" x14ac:dyDescent="0.35">
      <c r="C77" s="257" t="s">
        <v>226</v>
      </c>
      <c r="D77" s="257" t="s">
        <v>484</v>
      </c>
      <c r="E77" s="77" t="e">
        <f t="shared" si="6"/>
        <v>#DIV/0!</v>
      </c>
      <c r="F77" s="262"/>
      <c r="G77" s="69" t="e">
        <f t="shared" si="5"/>
        <v>#DIV/0!</v>
      </c>
      <c r="H77" s="423"/>
      <c r="I77" s="705"/>
      <c r="J77" s="706"/>
    </row>
    <row r="78" spans="3:10" x14ac:dyDescent="0.35">
      <c r="C78" s="257" t="s">
        <v>226</v>
      </c>
      <c r="D78" s="257" t="s">
        <v>485</v>
      </c>
      <c r="E78" s="77" t="e">
        <f t="shared" si="6"/>
        <v>#DIV/0!</v>
      </c>
      <c r="F78" s="262"/>
      <c r="G78" s="69" t="e">
        <f t="shared" si="5"/>
        <v>#DIV/0!</v>
      </c>
      <c r="H78" s="423"/>
      <c r="I78" s="705"/>
      <c r="J78" s="706"/>
    </row>
    <row r="79" spans="3:10" x14ac:dyDescent="0.35">
      <c r="C79" s="257" t="s">
        <v>226</v>
      </c>
      <c r="D79" s="257" t="s">
        <v>486</v>
      </c>
      <c r="E79" s="77" t="e">
        <f t="shared" si="6"/>
        <v>#DIV/0!</v>
      </c>
      <c r="F79" s="262"/>
      <c r="G79" s="69" t="e">
        <f t="shared" si="5"/>
        <v>#DIV/0!</v>
      </c>
      <c r="H79" s="423"/>
      <c r="I79" s="705"/>
      <c r="J79" s="706"/>
    </row>
    <row r="80" spans="3:10" x14ac:dyDescent="0.35">
      <c r="C80" s="257" t="s">
        <v>226</v>
      </c>
      <c r="D80" s="257" t="s">
        <v>487</v>
      </c>
      <c r="E80" s="77" t="e">
        <f t="shared" si="6"/>
        <v>#DIV/0!</v>
      </c>
      <c r="F80" s="262"/>
      <c r="G80" s="69" t="e">
        <f t="shared" si="5"/>
        <v>#DIV/0!</v>
      </c>
      <c r="H80" s="423"/>
      <c r="I80" s="705"/>
      <c r="J80" s="706"/>
    </row>
    <row r="81" spans="2:11" x14ac:dyDescent="0.35">
      <c r="C81" s="257" t="s">
        <v>226</v>
      </c>
      <c r="D81" s="257" t="s">
        <v>488</v>
      </c>
      <c r="E81" s="77" t="e">
        <f t="shared" si="6"/>
        <v>#DIV/0!</v>
      </c>
      <c r="F81" s="262"/>
      <c r="G81" s="69" t="e">
        <f t="shared" si="5"/>
        <v>#DIV/0!</v>
      </c>
      <c r="H81" s="423"/>
      <c r="I81" s="705"/>
      <c r="J81" s="706"/>
    </row>
    <row r="82" spans="2:11" x14ac:dyDescent="0.35">
      <c r="C82" s="257" t="s">
        <v>226</v>
      </c>
      <c r="D82" s="257" t="s">
        <v>489</v>
      </c>
      <c r="E82" s="77" t="e">
        <f t="shared" si="6"/>
        <v>#DIV/0!</v>
      </c>
      <c r="F82" s="262"/>
      <c r="G82" s="69" t="e">
        <f t="shared" si="5"/>
        <v>#DIV/0!</v>
      </c>
      <c r="H82" s="423"/>
      <c r="I82" s="705"/>
      <c r="J82" s="706"/>
    </row>
    <row r="83" spans="2:11" x14ac:dyDescent="0.35">
      <c r="C83" s="257" t="s">
        <v>226</v>
      </c>
      <c r="D83" s="260"/>
      <c r="E83" s="77" t="e">
        <f t="shared" si="6"/>
        <v>#DIV/0!</v>
      </c>
      <c r="F83" s="262"/>
      <c r="G83" s="69" t="e">
        <f t="shared" si="5"/>
        <v>#DIV/0!</v>
      </c>
      <c r="H83" s="423"/>
      <c r="I83" s="705"/>
      <c r="J83" s="706"/>
    </row>
    <row r="84" spans="2:11" x14ac:dyDescent="0.35">
      <c r="C84" s="257" t="s">
        <v>226</v>
      </c>
      <c r="D84" s="260"/>
      <c r="E84" s="77" t="e">
        <f t="shared" si="6"/>
        <v>#DIV/0!</v>
      </c>
      <c r="F84" s="262"/>
      <c r="G84" s="69" t="e">
        <f t="shared" si="5"/>
        <v>#DIV/0!</v>
      </c>
      <c r="H84" s="423"/>
      <c r="I84" s="705"/>
      <c r="J84" s="706"/>
    </row>
    <row r="85" spans="2:11" s="258" customFormat="1" x14ac:dyDescent="0.35">
      <c r="C85" s="424" t="s">
        <v>441</v>
      </c>
      <c r="D85" s="707" t="s">
        <v>226</v>
      </c>
      <c r="E85" s="707"/>
      <c r="F85" s="98">
        <f>SUM(F74:F84)</f>
        <v>0</v>
      </c>
      <c r="G85" s="98" t="e">
        <f t="shared" si="5"/>
        <v>#DIV/0!</v>
      </c>
      <c r="H85" s="426"/>
      <c r="I85" s="705"/>
      <c r="J85" s="706"/>
    </row>
    <row r="86" spans="2:11" x14ac:dyDescent="0.35">
      <c r="F86" s="423"/>
      <c r="G86" s="423"/>
      <c r="H86" s="423"/>
    </row>
    <row r="87" spans="2:11" x14ac:dyDescent="0.35">
      <c r="C87" s="257" t="s">
        <v>225</v>
      </c>
      <c r="D87" s="257" t="s">
        <v>490</v>
      </c>
      <c r="E87" s="261"/>
      <c r="F87" s="262"/>
      <c r="G87" s="69" t="e">
        <f t="shared" ref="G87:G90" si="7">F87/$G$7</f>
        <v>#DIV/0!</v>
      </c>
      <c r="H87" s="423"/>
      <c r="I87" s="705"/>
      <c r="J87" s="706"/>
    </row>
    <row r="88" spans="2:11" x14ac:dyDescent="0.35">
      <c r="C88" s="257" t="s">
        <v>225</v>
      </c>
      <c r="D88" s="257" t="s">
        <v>491</v>
      </c>
      <c r="E88" s="261"/>
      <c r="F88" s="262"/>
      <c r="G88" s="69" t="e">
        <f t="shared" si="7"/>
        <v>#DIV/0!</v>
      </c>
      <c r="H88" s="423"/>
      <c r="I88" s="705"/>
      <c r="J88" s="706"/>
    </row>
    <row r="89" spans="2:11" x14ac:dyDescent="0.35">
      <c r="C89" s="257" t="s">
        <v>225</v>
      </c>
      <c r="D89" s="257" t="s">
        <v>492</v>
      </c>
      <c r="E89" s="261"/>
      <c r="F89" s="262"/>
      <c r="G89" s="69" t="e">
        <f t="shared" si="7"/>
        <v>#DIV/0!</v>
      </c>
      <c r="H89" s="423"/>
      <c r="I89" s="705"/>
      <c r="J89" s="706"/>
    </row>
    <row r="90" spans="2:11" s="258" customFormat="1" x14ac:dyDescent="0.35">
      <c r="C90" s="424" t="s">
        <v>225</v>
      </c>
      <c r="D90" s="434" t="s">
        <v>493</v>
      </c>
      <c r="E90" s="77" t="e">
        <f>F90/$F$92</f>
        <v>#DIV/0!</v>
      </c>
      <c r="F90" s="98">
        <f>SUM(F87:F89)</f>
        <v>0</v>
      </c>
      <c r="G90" s="98" t="e">
        <f t="shared" si="7"/>
        <v>#DIV/0!</v>
      </c>
      <c r="H90" s="426"/>
      <c r="I90" s="716" t="s">
        <v>638</v>
      </c>
      <c r="J90" s="717"/>
    </row>
    <row r="91" spans="2:11" x14ac:dyDescent="0.35">
      <c r="F91" s="423"/>
      <c r="G91" s="423"/>
      <c r="H91" s="423"/>
    </row>
    <row r="92" spans="2:11" x14ac:dyDescent="0.35">
      <c r="C92" s="424" t="s">
        <v>494</v>
      </c>
      <c r="D92" s="424" t="s">
        <v>495</v>
      </c>
      <c r="E92" s="424"/>
      <c r="F92" s="435">
        <f>SUM(F90,F85,F72,F67,F60,F42,F23,F21,F14)</f>
        <v>0</v>
      </c>
      <c r="G92" s="69" t="e">
        <f>F92/$G$7</f>
        <v>#DIV/0!</v>
      </c>
      <c r="H92" s="423"/>
      <c r="I92" s="705"/>
      <c r="J92" s="706"/>
    </row>
    <row r="95" spans="2:11" ht="15.5" x14ac:dyDescent="0.35">
      <c r="B95" s="158"/>
      <c r="C95" s="436"/>
      <c r="D95" s="158"/>
      <c r="E95" s="158"/>
      <c r="F95" s="158"/>
      <c r="G95" s="158"/>
      <c r="H95" s="158"/>
      <c r="I95" s="158"/>
      <c r="J95" s="158"/>
      <c r="K95" s="158"/>
    </row>
    <row r="96" spans="2:11" x14ac:dyDescent="0.35">
      <c r="B96" s="158"/>
      <c r="C96" s="437"/>
      <c r="D96" s="158"/>
      <c r="E96" s="158"/>
      <c r="F96" s="158"/>
      <c r="G96" s="158"/>
      <c r="H96" s="158"/>
      <c r="I96" s="158"/>
      <c r="J96" s="158"/>
      <c r="K96" s="158"/>
    </row>
    <row r="97" spans="2:11" x14ac:dyDescent="0.35">
      <c r="B97" s="158"/>
      <c r="C97" s="158"/>
      <c r="D97" s="158"/>
      <c r="E97" s="438"/>
      <c r="F97" s="439"/>
      <c r="G97" s="438"/>
      <c r="H97" s="158"/>
      <c r="I97" s="715"/>
      <c r="J97" s="715"/>
      <c r="K97" s="158"/>
    </row>
    <row r="98" spans="2:11" x14ac:dyDescent="0.35">
      <c r="B98" s="158"/>
      <c r="C98" s="158"/>
      <c r="D98" s="440"/>
      <c r="E98" s="441"/>
      <c r="F98" s="441"/>
      <c r="G98" s="441"/>
      <c r="H98" s="158"/>
      <c r="I98" s="158"/>
      <c r="J98" s="158"/>
      <c r="K98" s="158"/>
    </row>
    <row r="99" spans="2:11" x14ac:dyDescent="0.35">
      <c r="B99" s="158"/>
      <c r="C99" s="158"/>
      <c r="D99" s="442"/>
      <c r="E99" s="441"/>
      <c r="F99" s="441"/>
      <c r="G99" s="441"/>
      <c r="H99" s="158"/>
      <c r="I99" s="158"/>
      <c r="J99" s="158"/>
      <c r="K99" s="158"/>
    </row>
    <row r="100" spans="2:11" x14ac:dyDescent="0.35">
      <c r="B100" s="158"/>
      <c r="C100" s="158"/>
      <c r="D100" s="442"/>
      <c r="E100" s="441"/>
      <c r="F100" s="441"/>
      <c r="G100" s="441"/>
      <c r="H100" s="158"/>
      <c r="I100" s="158"/>
      <c r="J100" s="158"/>
      <c r="K100" s="158"/>
    </row>
    <row r="101" spans="2:11" x14ac:dyDescent="0.35">
      <c r="B101" s="158"/>
      <c r="C101" s="158"/>
      <c r="D101" s="442"/>
      <c r="E101" s="443"/>
      <c r="F101" s="443"/>
      <c r="G101" s="158"/>
      <c r="H101" s="158"/>
      <c r="I101" s="158"/>
      <c r="J101" s="158"/>
      <c r="K101" s="158"/>
    </row>
    <row r="102" spans="2:11" x14ac:dyDescent="0.35">
      <c r="B102" s="158"/>
      <c r="C102" s="158"/>
      <c r="D102" s="442"/>
      <c r="E102" s="441"/>
      <c r="F102" s="441"/>
      <c r="G102" s="441"/>
      <c r="H102" s="158"/>
      <c r="I102" s="158"/>
      <c r="J102" s="158"/>
      <c r="K102" s="158"/>
    </row>
    <row r="103" spans="2:11" x14ac:dyDescent="0.35">
      <c r="B103" s="158"/>
      <c r="C103" s="158"/>
      <c r="D103" s="442"/>
      <c r="E103" s="444"/>
      <c r="F103" s="444"/>
      <c r="G103" s="158"/>
      <c r="H103" s="158"/>
      <c r="I103" s="158"/>
      <c r="J103" s="158"/>
      <c r="K103" s="158"/>
    </row>
    <row r="104" spans="2:11" x14ac:dyDescent="0.35">
      <c r="B104" s="158"/>
      <c r="C104" s="158"/>
      <c r="D104" s="442"/>
      <c r="E104" s="441"/>
      <c r="F104" s="441"/>
      <c r="G104" s="441"/>
      <c r="H104" s="158"/>
      <c r="I104" s="158"/>
      <c r="J104" s="158"/>
      <c r="K104" s="158"/>
    </row>
    <row r="105" spans="2:11" x14ac:dyDescent="0.35">
      <c r="B105" s="158"/>
      <c r="C105" s="158"/>
      <c r="D105" s="442"/>
      <c r="E105" s="445"/>
      <c r="F105" s="445"/>
      <c r="G105" s="158"/>
      <c r="H105" s="158"/>
      <c r="I105" s="158"/>
      <c r="J105" s="158"/>
      <c r="K105" s="158"/>
    </row>
    <row r="106" spans="2:11" x14ac:dyDescent="0.35">
      <c r="B106" s="158"/>
      <c r="C106" s="158"/>
      <c r="D106" s="442"/>
      <c r="E106" s="441"/>
      <c r="F106" s="441"/>
      <c r="G106" s="441"/>
      <c r="H106" s="158"/>
      <c r="I106" s="158"/>
      <c r="J106" s="158"/>
      <c r="K106" s="158"/>
    </row>
    <row r="107" spans="2:11" x14ac:dyDescent="0.35">
      <c r="B107" s="158"/>
      <c r="C107" s="158"/>
      <c r="D107" s="158"/>
      <c r="E107" s="158"/>
      <c r="F107" s="158"/>
      <c r="G107" s="158"/>
      <c r="H107" s="158"/>
      <c r="I107" s="158"/>
      <c r="J107" s="158"/>
      <c r="K107" s="158"/>
    </row>
    <row r="108" spans="2:11" x14ac:dyDescent="0.35">
      <c r="B108" s="158"/>
      <c r="C108" s="158"/>
      <c r="D108" s="158"/>
      <c r="E108" s="158"/>
      <c r="F108" s="158"/>
      <c r="G108" s="158"/>
      <c r="H108" s="158"/>
      <c r="I108" s="158"/>
      <c r="J108" s="158"/>
      <c r="K108" s="158"/>
    </row>
    <row r="109" spans="2:11" x14ac:dyDescent="0.35">
      <c r="B109" s="158"/>
      <c r="C109" s="158"/>
      <c r="D109" s="158"/>
      <c r="E109" s="158"/>
      <c r="F109" s="158"/>
      <c r="G109" s="158"/>
      <c r="H109" s="158"/>
      <c r="I109" s="158"/>
      <c r="J109" s="158"/>
      <c r="K109" s="158"/>
    </row>
    <row r="110" spans="2:11" x14ac:dyDescent="0.35">
      <c r="B110" s="158"/>
      <c r="C110" s="158"/>
      <c r="D110" s="158"/>
      <c r="E110" s="158"/>
      <c r="F110" s="158"/>
      <c r="G110" s="158"/>
      <c r="H110" s="158"/>
      <c r="I110" s="158"/>
      <c r="J110" s="158"/>
      <c r="K110" s="158"/>
    </row>
    <row r="111" spans="2:11" x14ac:dyDescent="0.35">
      <c r="B111" s="158"/>
      <c r="C111" s="158"/>
      <c r="D111" s="158"/>
      <c r="E111" s="158"/>
      <c r="F111" s="158"/>
      <c r="G111" s="158"/>
      <c r="H111" s="158"/>
      <c r="I111" s="158"/>
      <c r="J111" s="158"/>
      <c r="K111" s="158"/>
    </row>
    <row r="112" spans="2:11" x14ac:dyDescent="0.35">
      <c r="B112" s="158"/>
      <c r="C112" s="158"/>
      <c r="D112" s="158"/>
      <c r="E112" s="158"/>
      <c r="F112" s="158"/>
      <c r="G112" s="158"/>
      <c r="H112" s="158"/>
      <c r="I112" s="158"/>
      <c r="J112" s="158"/>
      <c r="K112" s="158"/>
    </row>
    <row r="113" spans="2:11" x14ac:dyDescent="0.35">
      <c r="B113" s="158"/>
      <c r="C113" s="158"/>
      <c r="D113" s="158"/>
      <c r="E113" s="158"/>
      <c r="F113" s="158"/>
      <c r="G113" s="158"/>
      <c r="H113" s="158"/>
      <c r="I113" s="158"/>
      <c r="J113" s="158"/>
      <c r="K113" s="158"/>
    </row>
    <row r="114" spans="2:11" x14ac:dyDescent="0.35">
      <c r="B114" s="158"/>
      <c r="C114" s="158"/>
      <c r="D114" s="158"/>
      <c r="E114" s="158"/>
      <c r="F114" s="158"/>
      <c r="G114" s="158"/>
      <c r="H114" s="158"/>
      <c r="I114" s="158"/>
      <c r="J114" s="158"/>
      <c r="K114" s="158"/>
    </row>
  </sheetData>
  <mergeCells count="88">
    <mergeCell ref="I77:J77"/>
    <mergeCell ref="I78:J78"/>
    <mergeCell ref="I79:J79"/>
    <mergeCell ref="I80:J80"/>
    <mergeCell ref="I81:J81"/>
    <mergeCell ref="I88:J88"/>
    <mergeCell ref="I89:J89"/>
    <mergeCell ref="I90:J90"/>
    <mergeCell ref="I92:J92"/>
    <mergeCell ref="I82:J82"/>
    <mergeCell ref="I83:J83"/>
    <mergeCell ref="I84:J84"/>
    <mergeCell ref="I85:J85"/>
    <mergeCell ref="I87:J87"/>
    <mergeCell ref="I74:J74"/>
    <mergeCell ref="I75:J75"/>
    <mergeCell ref="I76:J76"/>
    <mergeCell ref="I65:J65"/>
    <mergeCell ref="I66:J66"/>
    <mergeCell ref="I67:J67"/>
    <mergeCell ref="I69:J69"/>
    <mergeCell ref="I70:J70"/>
    <mergeCell ref="I71:J71"/>
    <mergeCell ref="I60:J60"/>
    <mergeCell ref="I62:J62"/>
    <mergeCell ref="I63:J63"/>
    <mergeCell ref="I64:J64"/>
    <mergeCell ref="I72:J72"/>
    <mergeCell ref="I55:J55"/>
    <mergeCell ref="I56:J56"/>
    <mergeCell ref="I57:J57"/>
    <mergeCell ref="I58:J58"/>
    <mergeCell ref="I59:J59"/>
    <mergeCell ref="I50:J50"/>
    <mergeCell ref="I51:J51"/>
    <mergeCell ref="I52:J52"/>
    <mergeCell ref="I53:J53"/>
    <mergeCell ref="I54:J54"/>
    <mergeCell ref="I45:J45"/>
    <mergeCell ref="I46:J46"/>
    <mergeCell ref="I47:J47"/>
    <mergeCell ref="I48:J48"/>
    <mergeCell ref="I49:J49"/>
    <mergeCell ref="I38:J38"/>
    <mergeCell ref="I39:J39"/>
    <mergeCell ref="I40:J40"/>
    <mergeCell ref="I41:J41"/>
    <mergeCell ref="I42:J42"/>
    <mergeCell ref="I33:J33"/>
    <mergeCell ref="I34:J34"/>
    <mergeCell ref="I35:J35"/>
    <mergeCell ref="I36:J36"/>
    <mergeCell ref="I37:J37"/>
    <mergeCell ref="I97:J97"/>
    <mergeCell ref="I9:J9"/>
    <mergeCell ref="I10:J10"/>
    <mergeCell ref="I11:J11"/>
    <mergeCell ref="I12:J12"/>
    <mergeCell ref="I13:J13"/>
    <mergeCell ref="I14:J14"/>
    <mergeCell ref="I16:J16"/>
    <mergeCell ref="I17:J17"/>
    <mergeCell ref="I18:J18"/>
    <mergeCell ref="I19:J19"/>
    <mergeCell ref="I20:J20"/>
    <mergeCell ref="I23:J23"/>
    <mergeCell ref="I25:J25"/>
    <mergeCell ref="I31:J31"/>
    <mergeCell ref="I26:J26"/>
    <mergeCell ref="C2:D2"/>
    <mergeCell ref="F2:J2"/>
    <mergeCell ref="C4:H4"/>
    <mergeCell ref="I21:J21"/>
    <mergeCell ref="I8:J8"/>
    <mergeCell ref="D67:E67"/>
    <mergeCell ref="D72:E72"/>
    <mergeCell ref="D85:E85"/>
    <mergeCell ref="D9:E9"/>
    <mergeCell ref="D10:E10"/>
    <mergeCell ref="D11:E11"/>
    <mergeCell ref="D14:E14"/>
    <mergeCell ref="D21:E21"/>
    <mergeCell ref="D42:E42"/>
    <mergeCell ref="I27:J27"/>
    <mergeCell ref="I28:J28"/>
    <mergeCell ref="I29:J29"/>
    <mergeCell ref="I30:J30"/>
    <mergeCell ref="I32:J32"/>
  </mergeCells>
  <dataValidations disablePrompts="1" count="1">
    <dataValidation type="list" allowBlank="1" showInputMessage="1" showErrorMessage="1" sqref="E109:E110">
      <formula1>" , , X"</formula1>
    </dataValidation>
  </dataValidations>
  <pageMargins left="0.75" right="0.75" top="1" bottom="1" header="0.5" footer="0.5"/>
  <pageSetup scale="65" fitToHeight="2" orientation="portrait" horizontalDpi="4294967292" verticalDpi="4294967292" r:id="rId1"/>
  <headerFooter>
    <oddFooter>&amp;L&amp;A&amp;RPage &amp;Pof &amp;N</oddFooter>
  </headerFooter>
  <rowBreaks count="1" manualBreakCount="1">
    <brk id="61" max="9"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topLeftCell="A52" zoomScaleNormal="100" workbookViewId="0">
      <selection activeCell="G72" sqref="G72"/>
    </sheetView>
  </sheetViews>
  <sheetFormatPr defaultColWidth="11.453125" defaultRowHeight="14.5" x14ac:dyDescent="0.35"/>
  <cols>
    <col min="1" max="1" width="3.1796875" customWidth="1"/>
    <col min="2" max="2" width="2.453125" customWidth="1"/>
    <col min="3" max="3" width="49.453125" customWidth="1"/>
    <col min="5" max="5" width="28" customWidth="1"/>
    <col min="7" max="7" width="12.81640625" customWidth="1"/>
    <col min="8" max="8" width="13.1796875" customWidth="1"/>
    <col min="10" max="10" width="30.1796875" customWidth="1"/>
  </cols>
  <sheetData>
    <row r="1" spans="1:19" s="24" customFormat="1" ht="19.5" customHeight="1" x14ac:dyDescent="0.35">
      <c r="B1" s="25"/>
      <c r="C1" s="25"/>
      <c r="D1" s="25"/>
      <c r="E1" s="25"/>
      <c r="F1" s="25"/>
      <c r="G1" s="25"/>
      <c r="H1" s="25"/>
      <c r="I1" s="25"/>
      <c r="K1"/>
    </row>
    <row r="2" spans="1:19" s="24" customFormat="1" ht="19.5" customHeight="1" x14ac:dyDescent="0.45">
      <c r="B2" s="25"/>
      <c r="C2" s="500" t="s">
        <v>212</v>
      </c>
      <c r="D2" s="701"/>
      <c r="E2" s="701"/>
      <c r="F2" s="701"/>
      <c r="G2" s="739"/>
      <c r="I2" s="736" t="s">
        <v>553</v>
      </c>
      <c r="J2" s="737"/>
      <c r="K2" s="125"/>
      <c r="L2" s="125"/>
    </row>
    <row r="3" spans="1:19" s="24" customFormat="1" ht="19.5" customHeight="1" x14ac:dyDescent="0.45">
      <c r="B3" s="25"/>
      <c r="C3" s="44"/>
      <c r="D3" s="44"/>
      <c r="E3" s="44"/>
      <c r="J3" s="89"/>
      <c r="K3" s="89"/>
      <c r="L3" s="89"/>
    </row>
    <row r="4" spans="1:19" s="24" customFormat="1" ht="24" customHeight="1" x14ac:dyDescent="0.35">
      <c r="A4" s="33"/>
      <c r="B4" s="25"/>
      <c r="C4" s="740" t="s">
        <v>70</v>
      </c>
      <c r="D4" s="703"/>
      <c r="E4" s="703"/>
      <c r="F4" s="703"/>
      <c r="G4" s="703"/>
      <c r="H4" s="703"/>
      <c r="I4" s="704"/>
      <c r="J4" s="33"/>
      <c r="K4"/>
      <c r="L4"/>
      <c r="M4"/>
    </row>
    <row r="5" spans="1:19" s="24" customFormat="1" ht="12.75" customHeight="1" x14ac:dyDescent="0.35">
      <c r="A5" s="33"/>
      <c r="B5" s="25"/>
      <c r="C5" s="121"/>
      <c r="D5" s="122"/>
      <c r="E5" s="122"/>
      <c r="F5" s="122"/>
      <c r="G5" s="122"/>
      <c r="H5" s="122"/>
      <c r="I5" s="122"/>
      <c r="J5" s="105"/>
      <c r="K5"/>
      <c r="L5"/>
      <c r="M5"/>
    </row>
    <row r="6" spans="1:19" s="24" customFormat="1" ht="15.75" customHeight="1" x14ac:dyDescent="0.35">
      <c r="B6" s="26"/>
      <c r="C6" s="123"/>
      <c r="D6" s="124"/>
      <c r="E6" s="124"/>
      <c r="F6" s="11"/>
      <c r="G6" s="11"/>
      <c r="H6" s="11"/>
      <c r="I6" s="11"/>
      <c r="J6" s="11"/>
      <c r="K6" s="11"/>
      <c r="L6" s="27"/>
      <c r="M6" s="27"/>
      <c r="N6" s="27"/>
      <c r="O6" s="27"/>
      <c r="P6" s="27"/>
      <c r="Q6" s="27"/>
      <c r="R6" s="27"/>
      <c r="S6" s="27"/>
    </row>
    <row r="7" spans="1:19" ht="15.5" x14ac:dyDescent="0.35">
      <c r="C7" s="741" t="s">
        <v>590</v>
      </c>
      <c r="D7" s="741"/>
      <c r="E7" s="741"/>
      <c r="F7" s="741"/>
      <c r="G7" s="741"/>
      <c r="H7" s="741"/>
      <c r="I7" s="741"/>
      <c r="J7" s="741"/>
    </row>
    <row r="8" spans="1:19" ht="29" x14ac:dyDescent="0.35">
      <c r="C8" s="100" t="s">
        <v>496</v>
      </c>
      <c r="D8" s="101" t="s">
        <v>497</v>
      </c>
      <c r="E8" s="101" t="s">
        <v>498</v>
      </c>
      <c r="F8" s="101" t="s">
        <v>499</v>
      </c>
      <c r="G8" s="101" t="s">
        <v>500</v>
      </c>
      <c r="H8" s="101" t="s">
        <v>501</v>
      </c>
      <c r="I8" s="101" t="s">
        <v>502</v>
      </c>
      <c r="J8" s="101" t="s">
        <v>260</v>
      </c>
    </row>
    <row r="9" spans="1:19" x14ac:dyDescent="0.35">
      <c r="C9" s="10"/>
      <c r="D9" s="10"/>
      <c r="E9" s="63"/>
      <c r="F9" s="90"/>
      <c r="G9" s="10"/>
      <c r="H9" s="92">
        <f>ABS(G9*F9*E9)</f>
        <v>0</v>
      </c>
      <c r="I9" s="91"/>
      <c r="J9" s="10"/>
    </row>
    <row r="10" spans="1:19" x14ac:dyDescent="0.35">
      <c r="C10" s="10"/>
      <c r="D10" s="10"/>
      <c r="E10" s="63"/>
      <c r="F10" s="90"/>
      <c r="G10" s="10"/>
      <c r="H10" s="92">
        <f t="shared" ref="H10:H13" si="0">ABS(G10*F10*E10)</f>
        <v>0</v>
      </c>
      <c r="I10" s="91"/>
      <c r="J10" s="10"/>
    </row>
    <row r="11" spans="1:19" x14ac:dyDescent="0.35">
      <c r="C11" s="10"/>
      <c r="D11" s="10"/>
      <c r="E11" s="63"/>
      <c r="F11" s="90"/>
      <c r="G11" s="10"/>
      <c r="H11" s="92">
        <f t="shared" si="0"/>
        <v>0</v>
      </c>
      <c r="I11" s="91"/>
      <c r="J11" s="10"/>
    </row>
    <row r="12" spans="1:19" x14ac:dyDescent="0.35">
      <c r="C12" s="10"/>
      <c r="D12" s="10"/>
      <c r="E12" s="63"/>
      <c r="F12" s="90"/>
      <c r="G12" s="10"/>
      <c r="H12" s="92">
        <f t="shared" si="0"/>
        <v>0</v>
      </c>
      <c r="I12" s="91"/>
      <c r="J12" s="10"/>
    </row>
    <row r="13" spans="1:19" x14ac:dyDescent="0.35">
      <c r="C13" s="10"/>
      <c r="D13" s="10"/>
      <c r="E13" s="63"/>
      <c r="F13" s="90"/>
      <c r="G13" s="10"/>
      <c r="H13" s="92">
        <f t="shared" si="0"/>
        <v>0</v>
      </c>
      <c r="I13" s="91"/>
      <c r="J13" s="10"/>
    </row>
    <row r="14" spans="1:19" x14ac:dyDescent="0.35">
      <c r="C14" s="59" t="s">
        <v>177</v>
      </c>
      <c r="E14" s="93">
        <f>SUM(E9:E13)</f>
        <v>0</v>
      </c>
      <c r="H14" s="93">
        <f>SUM(H9:H13)</f>
        <v>0</v>
      </c>
      <c r="I14" s="84"/>
    </row>
    <row r="16" spans="1:19" ht="29" x14ac:dyDescent="0.35">
      <c r="C16" s="83" t="s">
        <v>503</v>
      </c>
      <c r="D16" s="94"/>
      <c r="E16" s="88" t="s">
        <v>498</v>
      </c>
      <c r="F16" s="87" t="s">
        <v>502</v>
      </c>
      <c r="G16" s="738" t="s">
        <v>260</v>
      </c>
      <c r="H16" s="730"/>
      <c r="I16" s="730"/>
      <c r="J16" s="731"/>
    </row>
    <row r="17" spans="3:10" x14ac:dyDescent="0.35">
      <c r="C17" s="10"/>
      <c r="D17" s="95"/>
      <c r="E17" s="63"/>
      <c r="F17" s="91"/>
      <c r="G17" s="721"/>
      <c r="H17" s="722"/>
      <c r="I17" s="722"/>
      <c r="J17" s="723"/>
    </row>
    <row r="18" spans="3:10" x14ac:dyDescent="0.35">
      <c r="C18" s="10"/>
      <c r="D18" s="95"/>
      <c r="E18" s="63"/>
      <c r="F18" s="91"/>
      <c r="G18" s="721"/>
      <c r="H18" s="722"/>
      <c r="I18" s="722"/>
      <c r="J18" s="723"/>
    </row>
    <row r="19" spans="3:10" x14ac:dyDescent="0.35">
      <c r="C19" s="10"/>
      <c r="D19" s="95"/>
      <c r="E19" s="63"/>
      <c r="F19" s="91"/>
      <c r="G19" s="721"/>
      <c r="H19" s="722"/>
      <c r="I19" s="722"/>
      <c r="J19" s="723"/>
    </row>
    <row r="20" spans="3:10" x14ac:dyDescent="0.35">
      <c r="C20" s="59" t="s">
        <v>177</v>
      </c>
      <c r="E20" s="92">
        <f>SUM(E17:E19)</f>
        <v>0</v>
      </c>
    </row>
    <row r="22" spans="3:10" ht="29" x14ac:dyDescent="0.35">
      <c r="C22" s="83" t="s">
        <v>554</v>
      </c>
      <c r="D22" s="96" t="s">
        <v>263</v>
      </c>
      <c r="E22" s="96" t="s">
        <v>498</v>
      </c>
      <c r="F22" s="87" t="s">
        <v>502</v>
      </c>
      <c r="G22" s="738" t="s">
        <v>260</v>
      </c>
      <c r="H22" s="730"/>
      <c r="I22" s="730"/>
      <c r="J22" s="731"/>
    </row>
    <row r="23" spans="3:10" x14ac:dyDescent="0.35">
      <c r="C23" s="70"/>
      <c r="D23" s="10"/>
      <c r="E23" s="63"/>
      <c r="F23" s="91"/>
      <c r="G23" s="721"/>
      <c r="H23" s="722"/>
      <c r="I23" s="722"/>
      <c r="J23" s="723"/>
    </row>
    <row r="24" spans="3:10" x14ac:dyDescent="0.35">
      <c r="C24" s="70"/>
      <c r="D24" s="10"/>
      <c r="E24" s="63"/>
      <c r="F24" s="91"/>
      <c r="G24" s="721"/>
      <c r="H24" s="722"/>
      <c r="I24" s="722"/>
      <c r="J24" s="723"/>
    </row>
    <row r="25" spans="3:10" x14ac:dyDescent="0.35">
      <c r="C25" s="70"/>
      <c r="D25" s="10"/>
      <c r="E25" s="63"/>
      <c r="F25" s="91"/>
      <c r="G25" s="721"/>
      <c r="H25" s="722"/>
      <c r="I25" s="722"/>
      <c r="J25" s="723"/>
    </row>
    <row r="26" spans="3:10" x14ac:dyDescent="0.35">
      <c r="C26" s="70"/>
      <c r="D26" s="10"/>
      <c r="E26" s="63"/>
      <c r="F26" s="91"/>
      <c r="G26" s="721"/>
      <c r="H26" s="722"/>
      <c r="I26" s="722"/>
      <c r="J26" s="723"/>
    </row>
    <row r="27" spans="3:10" x14ac:dyDescent="0.35">
      <c r="C27" s="59" t="s">
        <v>177</v>
      </c>
      <c r="E27" s="92">
        <f>SUM(E23:E26)</f>
        <v>0</v>
      </c>
    </row>
    <row r="29" spans="3:10" ht="15" customHeight="1" x14ac:dyDescent="0.35">
      <c r="E29" s="59" t="s">
        <v>498</v>
      </c>
      <c r="F29" s="724" t="s">
        <v>504</v>
      </c>
      <c r="G29" s="726" t="s">
        <v>493</v>
      </c>
      <c r="H29" s="726"/>
      <c r="I29" s="734" t="s">
        <v>582</v>
      </c>
      <c r="J29" s="735"/>
    </row>
    <row r="30" spans="3:10" x14ac:dyDescent="0.35">
      <c r="C30" s="59" t="s">
        <v>221</v>
      </c>
      <c r="D30" s="18"/>
      <c r="E30" s="111"/>
      <c r="F30" s="725"/>
      <c r="G30" s="727" t="e">
        <f>+E30/'Tab 12 - Capital Uses'!E90</f>
        <v>#DIV/0!</v>
      </c>
      <c r="H30" s="728"/>
      <c r="I30" s="734"/>
      <c r="J30" s="735"/>
    </row>
    <row r="32" spans="3:10" x14ac:dyDescent="0.35">
      <c r="C32" s="59" t="s">
        <v>505</v>
      </c>
      <c r="D32" s="18"/>
      <c r="E32" s="92">
        <f>SUM(E14,E20,E27)</f>
        <v>0</v>
      </c>
    </row>
    <row r="33" spans="3:10" ht="8.15" customHeight="1" x14ac:dyDescent="0.35"/>
    <row r="34" spans="3:10" ht="8.15" customHeight="1" x14ac:dyDescent="0.35"/>
    <row r="35" spans="3:10" ht="15.5" x14ac:dyDescent="0.35">
      <c r="C35" s="742" t="s">
        <v>591</v>
      </c>
      <c r="D35" s="743"/>
      <c r="E35" s="743"/>
      <c r="F35" s="743"/>
      <c r="G35" s="743"/>
      <c r="H35" s="743"/>
      <c r="I35" s="743"/>
      <c r="J35" s="744"/>
    </row>
    <row r="36" spans="3:10" ht="29.15" customHeight="1" x14ac:dyDescent="0.35">
      <c r="C36" s="100" t="s">
        <v>641</v>
      </c>
      <c r="D36" s="101" t="s">
        <v>497</v>
      </c>
      <c r="E36" s="101" t="s">
        <v>498</v>
      </c>
      <c r="F36" s="101" t="s">
        <v>499</v>
      </c>
      <c r="G36" s="101" t="s">
        <v>506</v>
      </c>
      <c r="H36" s="101" t="s">
        <v>507</v>
      </c>
      <c r="I36" s="101" t="s">
        <v>502</v>
      </c>
      <c r="J36" s="101" t="s">
        <v>508</v>
      </c>
    </row>
    <row r="37" spans="3:10" x14ac:dyDescent="0.35">
      <c r="C37" s="10"/>
      <c r="D37" s="10"/>
      <c r="E37" s="63"/>
      <c r="F37" s="71"/>
      <c r="G37" s="10"/>
      <c r="H37" s="10"/>
      <c r="I37" s="91"/>
      <c r="J37" s="63"/>
    </row>
    <row r="38" spans="3:10" x14ac:dyDescent="0.35">
      <c r="C38" s="10"/>
      <c r="D38" s="10"/>
      <c r="E38" s="63"/>
      <c r="F38" s="71"/>
      <c r="G38" s="10"/>
      <c r="H38" s="10"/>
      <c r="I38" s="91"/>
      <c r="J38" s="63"/>
    </row>
    <row r="39" spans="3:10" x14ac:dyDescent="0.35">
      <c r="C39" s="10"/>
      <c r="D39" s="10"/>
      <c r="E39" s="63"/>
      <c r="F39" s="71"/>
      <c r="G39" s="10"/>
      <c r="H39" s="10"/>
      <c r="I39" s="91"/>
      <c r="J39" s="63"/>
    </row>
    <row r="40" spans="3:10" x14ac:dyDescent="0.35">
      <c r="C40" s="141"/>
      <c r="D40" s="141"/>
      <c r="E40" s="142"/>
      <c r="F40" s="447"/>
      <c r="G40" s="141"/>
      <c r="H40" s="141"/>
      <c r="I40" s="448"/>
      <c r="J40" s="142"/>
    </row>
    <row r="41" spans="3:10" x14ac:dyDescent="0.35">
      <c r="C41" s="450"/>
      <c r="D41" s="450"/>
      <c r="E41" s="92">
        <f>+SUM(E37:E40)</f>
        <v>0</v>
      </c>
      <c r="F41" s="452"/>
      <c r="G41" s="450"/>
      <c r="H41" s="450"/>
      <c r="I41" s="451"/>
      <c r="J41" s="92">
        <f>+SUM(J37:J40)</f>
        <v>0</v>
      </c>
    </row>
    <row r="42" spans="3:10" x14ac:dyDescent="0.35">
      <c r="C42" s="449" t="s">
        <v>643</v>
      </c>
      <c r="D42" s="450"/>
      <c r="E42" s="451"/>
      <c r="F42" s="452"/>
      <c r="G42" s="450"/>
      <c r="H42" s="450"/>
      <c r="I42" s="451"/>
      <c r="J42" s="451"/>
    </row>
    <row r="43" spans="3:10" x14ac:dyDescent="0.35">
      <c r="C43" s="141"/>
      <c r="D43" s="141"/>
      <c r="E43" s="142"/>
      <c r="F43" s="447"/>
      <c r="G43" s="141"/>
      <c r="H43" s="141"/>
      <c r="I43" s="448"/>
      <c r="J43" s="142"/>
    </row>
    <row r="44" spans="3:10" x14ac:dyDescent="0.35">
      <c r="C44" s="10"/>
      <c r="D44" s="10"/>
      <c r="E44" s="63"/>
      <c r="F44" s="71"/>
      <c r="G44" s="10"/>
      <c r="H44" s="10"/>
      <c r="I44" s="91"/>
      <c r="J44" s="63"/>
    </row>
    <row r="45" spans="3:10" x14ac:dyDescent="0.35">
      <c r="C45" s="141"/>
      <c r="D45" s="141"/>
      <c r="E45" s="142"/>
      <c r="F45" s="447"/>
      <c r="G45" s="141"/>
      <c r="H45" s="141"/>
      <c r="I45" s="448"/>
      <c r="J45" s="142"/>
    </row>
    <row r="46" spans="3:10" x14ac:dyDescent="0.35">
      <c r="C46" s="10"/>
      <c r="D46" s="10"/>
      <c r="E46" s="63"/>
      <c r="F46" s="71"/>
      <c r="G46" s="10"/>
      <c r="H46" s="10"/>
      <c r="I46" s="91"/>
      <c r="J46" s="63"/>
    </row>
    <row r="47" spans="3:10" x14ac:dyDescent="0.35">
      <c r="C47" s="59" t="s">
        <v>177</v>
      </c>
      <c r="E47" s="92">
        <f>SUM(E43:E46)</f>
        <v>0</v>
      </c>
      <c r="J47" s="92">
        <f>+SUM(J43:J46)</f>
        <v>0</v>
      </c>
    </row>
    <row r="49" spans="3:10" x14ac:dyDescent="0.35">
      <c r="C49" s="116" t="s">
        <v>222</v>
      </c>
      <c r="D49" s="11"/>
      <c r="E49" s="118" t="s">
        <v>498</v>
      </c>
      <c r="F49" s="88" t="s">
        <v>509</v>
      </c>
      <c r="G49" s="729" t="s">
        <v>260</v>
      </c>
      <c r="H49" s="730"/>
      <c r="I49" s="730"/>
      <c r="J49" s="731"/>
    </row>
    <row r="50" spans="3:10" x14ac:dyDescent="0.35">
      <c r="C50" s="117"/>
      <c r="D50" s="11"/>
      <c r="E50" s="119"/>
      <c r="F50" s="91"/>
      <c r="G50" s="722"/>
      <c r="H50" s="722"/>
      <c r="I50" s="722"/>
      <c r="J50" s="723"/>
    </row>
    <row r="51" spans="3:10" x14ac:dyDescent="0.35">
      <c r="C51" s="117"/>
      <c r="D51" s="11"/>
      <c r="E51" s="119"/>
      <c r="F51" s="91"/>
      <c r="G51" s="722"/>
      <c r="H51" s="722"/>
      <c r="I51" s="722"/>
      <c r="J51" s="723"/>
    </row>
    <row r="52" spans="3:10" x14ac:dyDescent="0.35">
      <c r="C52" s="117"/>
      <c r="D52" s="11"/>
      <c r="E52" s="119"/>
      <c r="F52" s="91"/>
      <c r="G52" s="722"/>
      <c r="H52" s="722"/>
      <c r="I52" s="722"/>
      <c r="J52" s="723"/>
    </row>
    <row r="53" spans="3:10" x14ac:dyDescent="0.35">
      <c r="C53" s="112"/>
      <c r="D53" s="11"/>
      <c r="E53" s="120"/>
      <c r="F53" s="91"/>
      <c r="G53" s="722"/>
      <c r="H53" s="722"/>
      <c r="I53" s="722"/>
      <c r="J53" s="723"/>
    </row>
    <row r="54" spans="3:10" x14ac:dyDescent="0.35">
      <c r="C54" s="112"/>
      <c r="D54" s="11"/>
      <c r="E54" s="120"/>
      <c r="F54" s="91"/>
      <c r="G54" s="722"/>
      <c r="H54" s="722"/>
      <c r="I54" s="722"/>
      <c r="J54" s="723"/>
    </row>
    <row r="55" spans="3:10" x14ac:dyDescent="0.35">
      <c r="C55" s="112"/>
      <c r="D55" s="11"/>
      <c r="E55" s="120"/>
      <c r="F55" s="91"/>
      <c r="G55" s="722"/>
      <c r="H55" s="722"/>
      <c r="I55" s="722"/>
      <c r="J55" s="723"/>
    </row>
    <row r="56" spans="3:10" x14ac:dyDescent="0.35">
      <c r="C56" s="59" t="s">
        <v>177</v>
      </c>
      <c r="E56" s="92">
        <f>SUM(E50:E55)</f>
        <v>0</v>
      </c>
    </row>
    <row r="58" spans="3:10" x14ac:dyDescent="0.35">
      <c r="C58" s="83" t="s">
        <v>510</v>
      </c>
      <c r="D58" s="96" t="s">
        <v>263</v>
      </c>
      <c r="E58" s="96" t="s">
        <v>498</v>
      </c>
      <c r="F58" s="96" t="s">
        <v>509</v>
      </c>
      <c r="G58" s="738" t="s">
        <v>260</v>
      </c>
      <c r="H58" s="730"/>
      <c r="I58" s="730"/>
      <c r="J58" s="731"/>
    </row>
    <row r="59" spans="3:10" x14ac:dyDescent="0.35">
      <c r="C59" s="70"/>
      <c r="D59" s="10"/>
      <c r="E59" s="63"/>
      <c r="F59" s="91"/>
      <c r="G59" s="718"/>
      <c r="H59" s="719"/>
      <c r="I59" s="719"/>
      <c r="J59" s="720"/>
    </row>
    <row r="60" spans="3:10" x14ac:dyDescent="0.35">
      <c r="C60" s="70"/>
      <c r="D60" s="10"/>
      <c r="E60" s="63"/>
      <c r="F60" s="91"/>
      <c r="G60" s="718"/>
      <c r="H60" s="719"/>
      <c r="I60" s="719"/>
      <c r="J60" s="720"/>
    </row>
    <row r="61" spans="3:10" x14ac:dyDescent="0.35">
      <c r="C61" s="70"/>
      <c r="D61" s="10"/>
      <c r="E61" s="63"/>
      <c r="F61" s="91"/>
      <c r="G61" s="718"/>
      <c r="H61" s="719"/>
      <c r="I61" s="719"/>
      <c r="J61" s="720"/>
    </row>
    <row r="62" spans="3:10" x14ac:dyDescent="0.35">
      <c r="C62" s="70"/>
      <c r="D62" s="10"/>
      <c r="E62" s="63"/>
      <c r="F62" s="91"/>
      <c r="G62" s="718"/>
      <c r="H62" s="719"/>
      <c r="I62" s="719"/>
      <c r="J62" s="720"/>
    </row>
    <row r="63" spans="3:10" x14ac:dyDescent="0.35">
      <c r="C63" s="59" t="s">
        <v>177</v>
      </c>
      <c r="E63" s="92">
        <f>SUM(E58:E62)</f>
        <v>0</v>
      </c>
    </row>
    <row r="65" spans="3:10" x14ac:dyDescent="0.35">
      <c r="E65" s="59" t="s">
        <v>498</v>
      </c>
      <c r="F65" s="724" t="s">
        <v>504</v>
      </c>
      <c r="G65" s="726" t="s">
        <v>493</v>
      </c>
      <c r="H65" s="726"/>
      <c r="I65" s="734" t="s">
        <v>582</v>
      </c>
      <c r="J65" s="735"/>
    </row>
    <row r="66" spans="3:10" x14ac:dyDescent="0.35">
      <c r="C66" s="59" t="s">
        <v>221</v>
      </c>
      <c r="D66" s="18"/>
      <c r="E66" s="111"/>
      <c r="F66" s="725"/>
      <c r="G66" s="732" t="e">
        <f>+E66/'Tab 12 - Capital Uses'!E92</f>
        <v>#DIV/0!</v>
      </c>
      <c r="H66" s="733"/>
      <c r="I66" s="734"/>
      <c r="J66" s="735"/>
    </row>
    <row r="67" spans="3:10" x14ac:dyDescent="0.35">
      <c r="E67" s="85"/>
    </row>
    <row r="68" spans="3:10" x14ac:dyDescent="0.35">
      <c r="C68" s="59" t="s">
        <v>511</v>
      </c>
      <c r="D68" s="18"/>
      <c r="E68" s="93">
        <f>SUM(E47,E56,E63)</f>
        <v>0</v>
      </c>
    </row>
  </sheetData>
  <mergeCells count="36">
    <mergeCell ref="I2:J2"/>
    <mergeCell ref="G58:J58"/>
    <mergeCell ref="C2:G2"/>
    <mergeCell ref="C4:I4"/>
    <mergeCell ref="G50:J50"/>
    <mergeCell ref="G51:J51"/>
    <mergeCell ref="G22:J22"/>
    <mergeCell ref="G23:J23"/>
    <mergeCell ref="C7:J7"/>
    <mergeCell ref="G16:J16"/>
    <mergeCell ref="G17:J17"/>
    <mergeCell ref="G18:J18"/>
    <mergeCell ref="G19:J19"/>
    <mergeCell ref="J29:J30"/>
    <mergeCell ref="I29:I30"/>
    <mergeCell ref="C35:J35"/>
    <mergeCell ref="G60:J60"/>
    <mergeCell ref="G61:J61"/>
    <mergeCell ref="G62:J62"/>
    <mergeCell ref="F65:F66"/>
    <mergeCell ref="G65:H65"/>
    <mergeCell ref="G66:H66"/>
    <mergeCell ref="I65:I66"/>
    <mergeCell ref="J65:J66"/>
    <mergeCell ref="G59:J59"/>
    <mergeCell ref="G24:J24"/>
    <mergeCell ref="G25:J25"/>
    <mergeCell ref="G26:J26"/>
    <mergeCell ref="F29:F30"/>
    <mergeCell ref="G29:H29"/>
    <mergeCell ref="G30:H30"/>
    <mergeCell ref="G53:J53"/>
    <mergeCell ref="G54:J54"/>
    <mergeCell ref="G55:J55"/>
    <mergeCell ref="G52:J52"/>
    <mergeCell ref="G49:J49"/>
  </mergeCells>
  <dataValidations count="2">
    <dataValidation type="list" allowBlank="1" showInputMessage="1" showErrorMessage="1" sqref="I9:I13 F17:F19 F23:F26 F59:F62 F50:F55 I37:I39 I43:I46">
      <formula1>"No, Firm, Conditional "</formula1>
    </dataValidation>
    <dataValidation type="list" allowBlank="1" showInputMessage="1" showErrorMessage="1" sqref="C59:C62 C23:C26">
      <formula1>"Low Income Housing Tax Credit, State Tax Credit, Historic Tax Credit, Other"</formula1>
    </dataValidation>
  </dataValidations>
  <pageMargins left="0.75" right="0.75" top="1" bottom="1" header="0.5" footer="0.5"/>
  <pageSetup scale="56" orientation="portrait" horizontalDpi="4294967292" verticalDpi="4294967292" r:id="rId1"/>
  <headerFooter>
    <oddFooter>&amp;L&amp;A&amp;RPage &amp;Pof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topLeftCell="A31" zoomScaleNormal="100" workbookViewId="0">
      <selection activeCell="C52" sqref="C52"/>
    </sheetView>
  </sheetViews>
  <sheetFormatPr defaultColWidth="11.453125" defaultRowHeight="14.5" x14ac:dyDescent="0.35"/>
  <cols>
    <col min="1" max="1" width="3.81640625" customWidth="1"/>
    <col min="2" max="2" width="32.81640625" customWidth="1"/>
    <col min="3" max="3" width="24.54296875" customWidth="1"/>
    <col min="6" max="6" width="25.54296875" customWidth="1"/>
    <col min="7" max="7" width="27.1796875" customWidth="1"/>
  </cols>
  <sheetData>
    <row r="1" spans="1:13" s="24" customFormat="1" ht="19.5" customHeight="1" x14ac:dyDescent="0.35">
      <c r="B1" s="25"/>
      <c r="C1" s="25"/>
      <c r="D1" s="25"/>
      <c r="E1" s="25"/>
      <c r="F1" s="25"/>
      <c r="G1" s="25"/>
      <c r="H1" s="25"/>
      <c r="I1"/>
      <c r="J1"/>
      <c r="K1"/>
    </row>
    <row r="2" spans="1:13" s="24" customFormat="1" ht="19.5" customHeight="1" x14ac:dyDescent="0.45">
      <c r="A2" s="566" t="s">
        <v>212</v>
      </c>
      <c r="B2" s="566"/>
      <c r="C2" s="566"/>
      <c r="D2" s="566"/>
      <c r="E2" s="137"/>
      <c r="F2" s="569" t="s">
        <v>236</v>
      </c>
      <c r="G2" s="569"/>
      <c r="H2" s="89"/>
      <c r="I2" s="89"/>
      <c r="K2"/>
    </row>
    <row r="3" spans="1:13" s="138" customFormat="1" ht="13.5" customHeight="1" x14ac:dyDescent="0.45">
      <c r="A3" s="137"/>
      <c r="B3" s="139"/>
      <c r="C3" s="139"/>
      <c r="D3" s="139"/>
      <c r="E3" s="139"/>
      <c r="F3" s="139"/>
      <c r="G3" s="110"/>
      <c r="H3" s="104"/>
      <c r="I3" s="104"/>
      <c r="J3" s="104"/>
      <c r="K3" s="18"/>
    </row>
    <row r="4" spans="1:13" s="24" customFormat="1" ht="24" customHeight="1" x14ac:dyDescent="0.35">
      <c r="A4" s="33"/>
      <c r="B4" s="702" t="s">
        <v>70</v>
      </c>
      <c r="C4" s="703"/>
      <c r="D4" s="703"/>
      <c r="E4" s="703"/>
      <c r="F4" s="703"/>
      <c r="G4" s="704"/>
      <c r="H4" s="140"/>
      <c r="I4"/>
      <c r="J4"/>
      <c r="K4"/>
      <c r="L4"/>
      <c r="M4"/>
    </row>
    <row r="6" spans="1:13" x14ac:dyDescent="0.35">
      <c r="B6" s="54" t="s">
        <v>235</v>
      </c>
      <c r="F6" s="54" t="s">
        <v>234</v>
      </c>
    </row>
    <row r="7" spans="1:13" x14ac:dyDescent="0.35">
      <c r="B7" s="745" t="s">
        <v>585</v>
      </c>
      <c r="C7" s="746"/>
      <c r="F7" s="60" t="s">
        <v>233</v>
      </c>
      <c r="G7" s="64">
        <f>+'Tab 12 - Capital Uses'!F14</f>
        <v>0</v>
      </c>
    </row>
    <row r="8" spans="1:13" x14ac:dyDescent="0.35">
      <c r="B8" s="64">
        <f>+'Tab 13 - Capital Sources'!C9</f>
        <v>0</v>
      </c>
      <c r="C8" s="64">
        <f>+'Tab 13 - Capital Sources'!E9</f>
        <v>0</v>
      </c>
      <c r="F8" s="60" t="s">
        <v>232</v>
      </c>
      <c r="G8" s="64">
        <f>+'Tab 12 - Capital Uses'!F21</f>
        <v>0</v>
      </c>
    </row>
    <row r="9" spans="1:13" x14ac:dyDescent="0.35">
      <c r="B9" s="64">
        <f>+'Tab 13 - Capital Sources'!C10</f>
        <v>0</v>
      </c>
      <c r="C9" s="64">
        <f>+'Tab 13 - Capital Sources'!E10</f>
        <v>0</v>
      </c>
      <c r="F9" s="60" t="s">
        <v>231</v>
      </c>
      <c r="G9" s="64">
        <f>+'Tab 12 - Capital Uses'!F23</f>
        <v>0</v>
      </c>
    </row>
    <row r="10" spans="1:13" x14ac:dyDescent="0.35">
      <c r="B10" s="64">
        <f>+'Tab 13 - Capital Sources'!C11</f>
        <v>0</v>
      </c>
      <c r="C10" s="64">
        <f>+'Tab 13 - Capital Sources'!E11</f>
        <v>0</v>
      </c>
      <c r="F10" s="60" t="s">
        <v>230</v>
      </c>
      <c r="G10" s="64">
        <f>+'Tab 12 - Capital Uses'!F42</f>
        <v>0</v>
      </c>
    </row>
    <row r="11" spans="1:13" x14ac:dyDescent="0.35">
      <c r="B11" s="64">
        <f>+'Tab 13 - Capital Sources'!C12</f>
        <v>0</v>
      </c>
      <c r="C11" s="64">
        <f>+'Tab 13 - Capital Sources'!E12</f>
        <v>0</v>
      </c>
      <c r="F11" s="60" t="s">
        <v>229</v>
      </c>
      <c r="G11" s="64">
        <f>+'Tab 12 - Capital Uses'!F60</f>
        <v>0</v>
      </c>
    </row>
    <row r="12" spans="1:13" x14ac:dyDescent="0.35">
      <c r="B12" s="64">
        <f>+'Tab 13 - Capital Sources'!C13</f>
        <v>0</v>
      </c>
      <c r="C12" s="64">
        <f>+'Tab 13 - Capital Sources'!E13</f>
        <v>0</v>
      </c>
      <c r="F12" s="60" t="s">
        <v>228</v>
      </c>
      <c r="G12" s="64">
        <f>+'Tab 12 - Capital Uses'!F67</f>
        <v>0</v>
      </c>
    </row>
    <row r="13" spans="1:13" x14ac:dyDescent="0.35">
      <c r="B13" s="114" t="s">
        <v>587</v>
      </c>
      <c r="C13" s="97">
        <f>+SUM(C8:C12)</f>
        <v>0</v>
      </c>
      <c r="F13" s="60" t="s">
        <v>227</v>
      </c>
      <c r="G13" s="64">
        <f>+'Tab 12 - Capital Uses'!F72</f>
        <v>0</v>
      </c>
    </row>
    <row r="14" spans="1:13" x14ac:dyDescent="0.35">
      <c r="B14" s="745" t="s">
        <v>584</v>
      </c>
      <c r="C14" s="746"/>
      <c r="F14" s="60" t="s">
        <v>226</v>
      </c>
      <c r="G14" s="64">
        <f>+'Tab 12 - Capital Uses'!F85</f>
        <v>0</v>
      </c>
    </row>
    <row r="15" spans="1:13" x14ac:dyDescent="0.35">
      <c r="B15" s="64">
        <f>+'Tab 13 - Capital Sources'!C17</f>
        <v>0</v>
      </c>
      <c r="C15" s="64">
        <f>+'Tab 13 - Capital Sources'!E17</f>
        <v>0</v>
      </c>
      <c r="F15" s="60" t="s">
        <v>225</v>
      </c>
      <c r="G15" s="64">
        <f>+'Tab 12 - Capital Uses'!F90</f>
        <v>0</v>
      </c>
    </row>
    <row r="16" spans="1:13" x14ac:dyDescent="0.35">
      <c r="B16" s="64">
        <f>+'Tab 13 - Capital Sources'!C18</f>
        <v>0</v>
      </c>
      <c r="C16" s="64">
        <f>+'Tab 13 - Capital Sources'!E18</f>
        <v>0</v>
      </c>
    </row>
    <row r="17" spans="2:7" x14ac:dyDescent="0.35">
      <c r="B17" s="64">
        <f>+'Tab 13 - Capital Sources'!C19</f>
        <v>0</v>
      </c>
      <c r="C17" s="64">
        <f>+'Tab 13 - Capital Sources'!E19</f>
        <v>0</v>
      </c>
      <c r="F17" s="102" t="s">
        <v>223</v>
      </c>
      <c r="G17" s="97">
        <f>SUM(G7:G15)</f>
        <v>0</v>
      </c>
    </row>
    <row r="18" spans="2:7" x14ac:dyDescent="0.35">
      <c r="B18" s="115" t="s">
        <v>588</v>
      </c>
      <c r="C18" s="128">
        <f>+SUM(C15:C17)</f>
        <v>0</v>
      </c>
    </row>
    <row r="19" spans="2:7" x14ac:dyDescent="0.35">
      <c r="B19" s="745" t="s">
        <v>586</v>
      </c>
      <c r="C19" s="746"/>
    </row>
    <row r="20" spans="2:7" x14ac:dyDescent="0.35">
      <c r="B20" s="64">
        <f>+'Tab 13 - Capital Sources'!C23</f>
        <v>0</v>
      </c>
      <c r="C20" s="113">
        <f>+'Tab 13 - Capital Sources'!E23</f>
        <v>0</v>
      </c>
    </row>
    <row r="21" spans="2:7" x14ac:dyDescent="0.35">
      <c r="B21" s="64">
        <f>+'Tab 13 - Capital Sources'!C24</f>
        <v>0</v>
      </c>
      <c r="C21" s="113">
        <f>+'Tab 13 - Capital Sources'!E24</f>
        <v>0</v>
      </c>
    </row>
    <row r="22" spans="2:7" x14ac:dyDescent="0.35">
      <c r="B22" s="64">
        <f>+'Tab 13 - Capital Sources'!C25</f>
        <v>0</v>
      </c>
      <c r="C22" s="113">
        <f>+'Tab 13 - Capital Sources'!E25</f>
        <v>0</v>
      </c>
    </row>
    <row r="23" spans="2:7" x14ac:dyDescent="0.35">
      <c r="B23" s="64">
        <f>+'Tab 13 - Capital Sources'!C26</f>
        <v>0</v>
      </c>
      <c r="C23" s="113">
        <f>+'Tab 13 - Capital Sources'!E26</f>
        <v>0</v>
      </c>
    </row>
    <row r="24" spans="2:7" x14ac:dyDescent="0.35">
      <c r="B24" s="115" t="s">
        <v>589</v>
      </c>
      <c r="C24" s="128">
        <f>+SUM(C20:C23)</f>
        <v>0</v>
      </c>
    </row>
    <row r="25" spans="2:7" x14ac:dyDescent="0.35">
      <c r="B25" s="102" t="s">
        <v>224</v>
      </c>
      <c r="C25" s="97">
        <f>+C24+C18+C13</f>
        <v>0</v>
      </c>
    </row>
    <row r="27" spans="2:7" x14ac:dyDescent="0.35">
      <c r="B27" s="745" t="s">
        <v>642</v>
      </c>
      <c r="C27" s="746"/>
    </row>
    <row r="28" spans="2:7" x14ac:dyDescent="0.35">
      <c r="B28" s="64">
        <f>+'Tab 13 - Capital Sources'!C37</f>
        <v>0</v>
      </c>
      <c r="C28" s="64">
        <f>+'Tab 13 - Capital Sources'!E37</f>
        <v>0</v>
      </c>
    </row>
    <row r="29" spans="2:7" x14ac:dyDescent="0.35">
      <c r="B29" s="453"/>
      <c r="C29" s="64">
        <f>+'Tab 13 - Capital Sources'!E38</f>
        <v>0</v>
      </c>
    </row>
    <row r="30" spans="2:7" x14ac:dyDescent="0.35">
      <c r="B30" s="453"/>
      <c r="C30" s="64">
        <f>+'Tab 13 - Capital Sources'!E39</f>
        <v>0</v>
      </c>
    </row>
    <row r="31" spans="2:7" x14ac:dyDescent="0.35">
      <c r="B31" s="453"/>
      <c r="C31" s="64">
        <f>+'Tab 13 - Capital Sources'!E40</f>
        <v>0</v>
      </c>
    </row>
    <row r="32" spans="2:7" x14ac:dyDescent="0.35">
      <c r="B32" s="64">
        <f>+'Tab 13 - Capital Sources'!C38</f>
        <v>0</v>
      </c>
      <c r="C32" s="64">
        <f>+'Tab 13 - Capital Sources'!E43</f>
        <v>0</v>
      </c>
    </row>
    <row r="33" spans="2:3" x14ac:dyDescent="0.35">
      <c r="B33" s="64">
        <f>+'Tab 13 - Capital Sources'!C39</f>
        <v>0</v>
      </c>
      <c r="C33" s="64">
        <f>+'Tab 13 - Capital Sources'!E44</f>
        <v>0</v>
      </c>
    </row>
    <row r="34" spans="2:3" x14ac:dyDescent="0.35">
      <c r="B34" s="64">
        <f>+'Tab 13 - Capital Sources'!C44</f>
        <v>0</v>
      </c>
      <c r="C34" s="64">
        <f>+'Tab 13 - Capital Sources'!E45</f>
        <v>0</v>
      </c>
    </row>
    <row r="35" spans="2:3" x14ac:dyDescent="0.35">
      <c r="B35" s="64">
        <f>+'Tab 13 - Capital Sources'!C46</f>
        <v>0</v>
      </c>
      <c r="C35" s="64">
        <f>+'Tab 13 - Capital Sources'!E46</f>
        <v>0</v>
      </c>
    </row>
    <row r="36" spans="2:3" x14ac:dyDescent="0.35">
      <c r="B36" s="115" t="s">
        <v>592</v>
      </c>
      <c r="C36" s="128">
        <f>+SUM(C28:C35)</f>
        <v>0</v>
      </c>
    </row>
    <row r="37" spans="2:3" x14ac:dyDescent="0.35">
      <c r="B37" s="745" t="s">
        <v>593</v>
      </c>
      <c r="C37" s="746"/>
    </row>
    <row r="38" spans="2:3" x14ac:dyDescent="0.35">
      <c r="B38" s="64">
        <f>+'Tab 13 - Capital Sources'!C50</f>
        <v>0</v>
      </c>
      <c r="C38" s="113">
        <f>+'Tab 13 - Capital Sources'!E50</f>
        <v>0</v>
      </c>
    </row>
    <row r="39" spans="2:3" x14ac:dyDescent="0.35">
      <c r="B39" s="64">
        <f>+'Tab 13 - Capital Sources'!C51</f>
        <v>0</v>
      </c>
      <c r="C39" s="113">
        <f>+'Tab 13 - Capital Sources'!E51</f>
        <v>0</v>
      </c>
    </row>
    <row r="40" spans="2:3" x14ac:dyDescent="0.35">
      <c r="B40" s="64">
        <f>+'Tab 13 - Capital Sources'!C52</f>
        <v>0</v>
      </c>
      <c r="C40" s="113">
        <f>+'Tab 13 - Capital Sources'!E52</f>
        <v>0</v>
      </c>
    </row>
    <row r="41" spans="2:3" x14ac:dyDescent="0.35">
      <c r="B41" s="64">
        <f>+'Tab 13 - Capital Sources'!C53</f>
        <v>0</v>
      </c>
      <c r="C41" s="113">
        <f>+'Tab 13 - Capital Sources'!E53</f>
        <v>0</v>
      </c>
    </row>
    <row r="42" spans="2:3" x14ac:dyDescent="0.35">
      <c r="B42" s="64">
        <f>+'Tab 13 - Capital Sources'!C54</f>
        <v>0</v>
      </c>
      <c r="C42" s="113">
        <f>+'Tab 13 - Capital Sources'!E54</f>
        <v>0</v>
      </c>
    </row>
    <row r="43" spans="2:3" x14ac:dyDescent="0.35">
      <c r="B43" s="64">
        <f>+'Tab 13 - Capital Sources'!C55</f>
        <v>0</v>
      </c>
      <c r="C43" s="113">
        <f>+'Tab 13 - Capital Sources'!E55</f>
        <v>0</v>
      </c>
    </row>
    <row r="44" spans="2:3" x14ac:dyDescent="0.35">
      <c r="B44" s="127" t="s">
        <v>594</v>
      </c>
      <c r="C44" s="126">
        <f>+SUM(C38:C43)</f>
        <v>0</v>
      </c>
    </row>
    <row r="45" spans="2:3" x14ac:dyDescent="0.35">
      <c r="B45" s="745" t="s">
        <v>595</v>
      </c>
      <c r="C45" s="746"/>
    </row>
    <row r="46" spans="2:3" x14ac:dyDescent="0.35">
      <c r="B46" s="64">
        <f>+'Tab 13 - Capital Sources'!C59</f>
        <v>0</v>
      </c>
      <c r="C46" s="64">
        <f>+'Tab 13 - Capital Sources'!E59</f>
        <v>0</v>
      </c>
    </row>
    <row r="47" spans="2:3" x14ac:dyDescent="0.35">
      <c r="B47" s="64">
        <f>+'Tab 13 - Capital Sources'!C60</f>
        <v>0</v>
      </c>
      <c r="C47" s="64">
        <f>+'Tab 13 - Capital Sources'!E60</f>
        <v>0</v>
      </c>
    </row>
    <row r="48" spans="2:3" x14ac:dyDescent="0.35">
      <c r="B48" s="64">
        <f>+'Tab 13 - Capital Sources'!C61</f>
        <v>0</v>
      </c>
      <c r="C48" s="64">
        <f>+'Tab 13 - Capital Sources'!E61</f>
        <v>0</v>
      </c>
    </row>
    <row r="49" spans="2:3" x14ac:dyDescent="0.35">
      <c r="B49" s="64">
        <f>+'Tab 13 - Capital Sources'!C62</f>
        <v>0</v>
      </c>
      <c r="C49" s="64">
        <f>+'Tab 13 - Capital Sources'!E62</f>
        <v>0</v>
      </c>
    </row>
    <row r="50" spans="2:3" x14ac:dyDescent="0.35">
      <c r="B50" s="114" t="s">
        <v>596</v>
      </c>
      <c r="C50" s="97">
        <f>+SUM(C46:C49)</f>
        <v>0</v>
      </c>
    </row>
    <row r="51" spans="2:3" x14ac:dyDescent="0.35">
      <c r="B51" s="102" t="s">
        <v>220</v>
      </c>
      <c r="C51" s="97">
        <f>+C44+C36+C50</f>
        <v>0</v>
      </c>
    </row>
    <row r="53" spans="2:3" x14ac:dyDescent="0.35">
      <c r="B53" s="65"/>
    </row>
  </sheetData>
  <mergeCells count="9">
    <mergeCell ref="F2:G2"/>
    <mergeCell ref="B4:G4"/>
    <mergeCell ref="B27:C27"/>
    <mergeCell ref="B37:C37"/>
    <mergeCell ref="B45:C45"/>
    <mergeCell ref="A2:D2"/>
    <mergeCell ref="B19:C19"/>
    <mergeCell ref="B7:C7"/>
    <mergeCell ref="B14:C14"/>
  </mergeCells>
  <pageMargins left="0.75" right="0.75" top="1" bottom="1" header="0.5" footer="0.5"/>
  <pageSetup scale="64" orientation="landscape" horizontalDpi="4294967292" verticalDpi="4294967292" r:id="rId1"/>
  <headerFooter>
    <oddFooter>&amp;L&amp;A&amp;RPage_&amp;Pof_&amp;N</oddFooter>
  </headerFooter>
  <rowBreaks count="1" manualBreakCount="1">
    <brk id="52"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topLeftCell="A4" workbookViewId="0">
      <selection activeCell="G9" sqref="G9"/>
    </sheetView>
  </sheetViews>
  <sheetFormatPr defaultRowHeight="14.5" x14ac:dyDescent="0.35"/>
  <cols>
    <col min="3" max="3" width="33.08984375" customWidth="1"/>
    <col min="6" max="6" width="47.453125" customWidth="1"/>
    <col min="7" max="7" width="59.54296875" customWidth="1"/>
  </cols>
  <sheetData>
    <row r="2" spans="2:7" ht="15" thickBot="1" x14ac:dyDescent="0.4"/>
    <row r="3" spans="2:7" ht="19" thickBot="1" x14ac:dyDescent="0.5">
      <c r="B3" s="748" t="s">
        <v>212</v>
      </c>
      <c r="C3" s="749"/>
      <c r="E3" s="750" t="s">
        <v>655</v>
      </c>
      <c r="F3" s="751"/>
      <c r="G3" s="752"/>
    </row>
    <row r="4" spans="2:7" ht="18.5" x14ac:dyDescent="0.45">
      <c r="B4" s="469"/>
      <c r="C4" s="469"/>
      <c r="E4" s="470"/>
      <c r="F4" s="470"/>
    </row>
    <row r="5" spans="2:7" ht="18.5" x14ac:dyDescent="0.35">
      <c r="C5" s="753" t="s">
        <v>70</v>
      </c>
      <c r="D5" s="753"/>
      <c r="E5" s="753"/>
      <c r="F5" s="753"/>
      <c r="G5" s="471"/>
    </row>
    <row r="6" spans="2:7" ht="18.5" x14ac:dyDescent="0.35">
      <c r="B6" s="472"/>
      <c r="C6" s="472"/>
      <c r="D6" s="472"/>
      <c r="E6" s="472"/>
      <c r="F6" s="472"/>
      <c r="G6" s="472"/>
    </row>
    <row r="7" spans="2:7" ht="15.5" x14ac:dyDescent="0.35">
      <c r="B7" s="754" t="s">
        <v>571</v>
      </c>
      <c r="C7" s="755"/>
      <c r="D7" s="755"/>
      <c r="E7" s="755"/>
      <c r="F7" s="756"/>
      <c r="G7" s="473"/>
    </row>
    <row r="8" spans="2:7" ht="42.65" customHeight="1" x14ac:dyDescent="0.35">
      <c r="B8" s="747" t="s">
        <v>662</v>
      </c>
      <c r="C8" s="747"/>
      <c r="D8" s="747"/>
      <c r="E8" s="747"/>
      <c r="F8" s="747"/>
    </row>
    <row r="9" spans="2:7" ht="64.75" customHeight="1" x14ac:dyDescent="0.35">
      <c r="B9" s="747" t="s">
        <v>656</v>
      </c>
      <c r="C9" s="747"/>
      <c r="D9" s="747"/>
      <c r="E9" s="747"/>
      <c r="F9" s="747"/>
    </row>
    <row r="10" spans="2:7" ht="48" customHeight="1" x14ac:dyDescent="0.35">
      <c r="B10" s="747" t="s">
        <v>657</v>
      </c>
      <c r="C10" s="747"/>
      <c r="D10" s="747"/>
      <c r="E10" s="747"/>
      <c r="F10" s="747"/>
    </row>
  </sheetData>
  <mergeCells count="7">
    <mergeCell ref="B9:F9"/>
    <mergeCell ref="B10:F10"/>
    <mergeCell ref="B3:C3"/>
    <mergeCell ref="E3:G3"/>
    <mergeCell ref="C5:F5"/>
    <mergeCell ref="B7:F7"/>
    <mergeCell ref="B8:F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topLeftCell="A25" zoomScaleNormal="100" zoomScaleSheetLayoutView="100" workbookViewId="0">
      <selection activeCell="A2" sqref="A2:J33"/>
    </sheetView>
  </sheetViews>
  <sheetFormatPr defaultColWidth="9.1796875" defaultRowHeight="24" customHeight="1" x14ac:dyDescent="0.3"/>
  <cols>
    <col min="1" max="1" width="6" style="24" customWidth="1"/>
    <col min="2" max="2" width="8.81640625" style="28" customWidth="1"/>
    <col min="3" max="3" width="19.1796875" style="28" customWidth="1"/>
    <col min="4" max="4" width="14.54296875" style="28" customWidth="1"/>
    <col min="5" max="5" width="9.1796875" style="28"/>
    <col min="6" max="6" width="14.54296875" style="28" customWidth="1"/>
    <col min="7" max="7" width="20.1796875" style="28" customWidth="1"/>
    <col min="8" max="16384" width="9.1796875" style="24"/>
  </cols>
  <sheetData>
    <row r="1" spans="1:10" ht="24" customHeight="1" x14ac:dyDescent="0.3">
      <c r="A1" s="33"/>
      <c r="B1" s="32"/>
      <c r="C1" s="32"/>
      <c r="D1" s="32"/>
      <c r="E1" s="32"/>
      <c r="F1" s="32"/>
      <c r="G1" s="32"/>
      <c r="H1" s="33"/>
      <c r="I1" s="33"/>
      <c r="J1" s="33"/>
    </row>
    <row r="2" spans="1:10" ht="24" customHeight="1" x14ac:dyDescent="0.45">
      <c r="A2" s="757" t="s">
        <v>62</v>
      </c>
      <c r="B2" s="758"/>
      <c r="C2" s="758"/>
      <c r="D2" s="758"/>
      <c r="E2" s="759"/>
      <c r="F2" s="9"/>
      <c r="G2" s="503" t="s">
        <v>570</v>
      </c>
      <c r="H2" s="760"/>
      <c r="I2" s="760"/>
      <c r="J2" s="504"/>
    </row>
    <row r="3" spans="1:10" ht="8.25" customHeight="1" x14ac:dyDescent="0.45">
      <c r="A3" s="15"/>
      <c r="B3" s="9"/>
      <c r="C3" s="9"/>
      <c r="D3" s="9"/>
      <c r="E3" s="9"/>
      <c r="F3" s="9"/>
      <c r="G3" s="16"/>
      <c r="H3" s="16"/>
      <c r="I3" s="9"/>
      <c r="J3" s="9"/>
    </row>
    <row r="4" spans="1:10" ht="24" customHeight="1" x14ac:dyDescent="0.35">
      <c r="A4" s="9"/>
      <c r="B4" s="506" t="s">
        <v>70</v>
      </c>
      <c r="C4" s="507"/>
      <c r="D4" s="507"/>
      <c r="E4" s="507"/>
      <c r="F4" s="507"/>
      <c r="G4" s="507"/>
      <c r="H4" s="507"/>
      <c r="I4" s="508"/>
      <c r="J4" s="9"/>
    </row>
    <row r="5" spans="1:10" ht="14.25" customHeight="1" x14ac:dyDescent="0.3">
      <c r="A5" s="33"/>
      <c r="B5" s="32"/>
      <c r="C5" s="32"/>
      <c r="D5" s="32"/>
      <c r="E5" s="32"/>
      <c r="F5" s="32"/>
      <c r="G5" s="32"/>
      <c r="H5" s="33"/>
      <c r="I5" s="33"/>
      <c r="J5" s="33"/>
    </row>
    <row r="6" spans="1:10" ht="27.75" customHeight="1" x14ac:dyDescent="0.35">
      <c r="A6" s="1"/>
      <c r="B6" s="258" t="s">
        <v>148</v>
      </c>
      <c r="C6" s="1"/>
      <c r="D6" s="1"/>
      <c r="E6" s="1"/>
      <c r="F6" s="1"/>
      <c r="G6" s="1"/>
    </row>
    <row r="7" spans="1:10" ht="16.5" customHeight="1" x14ac:dyDescent="0.35">
      <c r="A7" s="1"/>
      <c r="B7" s="1" t="s">
        <v>156</v>
      </c>
      <c r="C7" s="1"/>
      <c r="D7" s="1"/>
      <c r="E7" s="14"/>
      <c r="F7" s="1"/>
      <c r="G7" s="1"/>
    </row>
    <row r="8" spans="1:10" ht="27.75" customHeight="1" x14ac:dyDescent="0.35">
      <c r="A8" s="1"/>
      <c r="B8" s="1"/>
      <c r="C8" s="1"/>
      <c r="D8" s="55" t="s">
        <v>154</v>
      </c>
      <c r="E8" s="50"/>
      <c r="F8" s="55" t="s">
        <v>155</v>
      </c>
      <c r="G8" s="1"/>
    </row>
    <row r="9" spans="1:10" ht="18.75" customHeight="1" x14ac:dyDescent="0.35">
      <c r="A9" s="1"/>
      <c r="B9" s="1" t="s">
        <v>120</v>
      </c>
      <c r="C9" s="1"/>
      <c r="D9" s="53"/>
      <c r="E9" s="14"/>
      <c r="F9" s="52" t="s">
        <v>109</v>
      </c>
      <c r="G9" s="1"/>
    </row>
    <row r="10" spans="1:10" ht="12.75" customHeight="1" x14ac:dyDescent="0.35">
      <c r="A10" s="1"/>
      <c r="B10" s="1"/>
      <c r="C10" s="1"/>
      <c r="D10" s="46"/>
      <c r="E10" s="1"/>
      <c r="F10" s="46"/>
      <c r="G10" s="1"/>
    </row>
    <row r="11" spans="1:10" ht="20.149999999999999" customHeight="1" x14ac:dyDescent="0.35">
      <c r="A11" s="1"/>
      <c r="B11" s="1" t="s">
        <v>580</v>
      </c>
      <c r="C11" s="1"/>
      <c r="D11" s="53"/>
      <c r="E11" s="1"/>
      <c r="F11" s="19" t="s">
        <v>147</v>
      </c>
      <c r="G11" s="1"/>
    </row>
    <row r="12" spans="1:10" ht="20.149999999999999" customHeight="1" x14ac:dyDescent="0.35">
      <c r="A12" s="1"/>
      <c r="B12" s="1" t="s">
        <v>581</v>
      </c>
      <c r="C12" s="1"/>
      <c r="D12" s="53"/>
      <c r="E12" s="1"/>
      <c r="F12" s="19" t="s">
        <v>150</v>
      </c>
      <c r="G12" s="1"/>
    </row>
    <row r="13" spans="1:10" ht="20.149999999999999" customHeight="1" x14ac:dyDescent="0.35">
      <c r="A13" s="1"/>
      <c r="B13" s="1" t="s">
        <v>149</v>
      </c>
      <c r="C13" s="1"/>
      <c r="D13" s="51"/>
      <c r="E13" s="1"/>
      <c r="F13" s="51"/>
      <c r="G13" s="1"/>
    </row>
    <row r="14" spans="1:10" ht="20.149999999999999" customHeight="1" x14ac:dyDescent="0.35">
      <c r="A14" s="1"/>
      <c r="B14" s="1" t="s">
        <v>122</v>
      </c>
      <c r="C14" s="1"/>
      <c r="D14" s="51"/>
      <c r="E14" s="1"/>
      <c r="F14" s="51"/>
      <c r="G14" s="1"/>
    </row>
    <row r="15" spans="1:10" ht="36.75" customHeight="1" x14ac:dyDescent="0.35">
      <c r="A15" s="1"/>
      <c r="B15" s="763" t="s">
        <v>123</v>
      </c>
      <c r="C15" s="764"/>
      <c r="D15" s="51"/>
      <c r="E15" s="1"/>
      <c r="F15" s="51"/>
      <c r="G15" s="1"/>
    </row>
    <row r="16" spans="1:10" ht="20.149999999999999" customHeight="1" x14ac:dyDescent="0.35">
      <c r="A16" s="1"/>
      <c r="B16" s="1" t="s">
        <v>151</v>
      </c>
      <c r="C16" s="1"/>
      <c r="D16" s="51"/>
      <c r="E16" s="1"/>
      <c r="F16" s="51"/>
      <c r="G16" s="1"/>
    </row>
    <row r="17" spans="1:7" ht="18" customHeight="1" x14ac:dyDescent="0.35">
      <c r="A17" s="1"/>
      <c r="B17" s="1" t="s">
        <v>152</v>
      </c>
      <c r="C17" s="1"/>
      <c r="D17" s="51"/>
      <c r="E17" s="1"/>
      <c r="F17" s="51"/>
      <c r="G17" s="1"/>
    </row>
    <row r="18" spans="1:7" ht="30" customHeight="1" x14ac:dyDescent="0.35">
      <c r="A18" s="1"/>
      <c r="B18" s="1" t="s">
        <v>153</v>
      </c>
      <c r="C18" s="1"/>
      <c r="D18" s="51"/>
      <c r="E18" s="1"/>
      <c r="F18" s="51"/>
      <c r="G18" s="1"/>
    </row>
    <row r="19" spans="1:7" ht="24" customHeight="1" x14ac:dyDescent="0.35">
      <c r="A19" s="1"/>
      <c r="B19" s="1" t="s">
        <v>124</v>
      </c>
      <c r="C19" s="1"/>
      <c r="D19" s="51"/>
      <c r="E19" s="1"/>
      <c r="F19" s="51"/>
      <c r="G19" s="1"/>
    </row>
    <row r="20" spans="1:7" ht="24" customHeight="1" x14ac:dyDescent="0.35">
      <c r="A20" s="1"/>
      <c r="B20" s="1" t="s">
        <v>125</v>
      </c>
      <c r="C20" s="1"/>
      <c r="D20" s="51"/>
      <c r="E20" s="1"/>
      <c r="F20" s="51"/>
      <c r="G20" s="1"/>
    </row>
    <row r="21" spans="1:7" ht="24" customHeight="1" x14ac:dyDescent="0.35">
      <c r="A21" s="1"/>
      <c r="B21" s="1" t="s">
        <v>126</v>
      </c>
      <c r="C21" s="1"/>
      <c r="D21" s="51"/>
      <c r="E21" s="1"/>
      <c r="F21" s="51"/>
      <c r="G21" s="1"/>
    </row>
    <row r="22" spans="1:7" ht="24" customHeight="1" x14ac:dyDescent="0.35">
      <c r="A22" s="1"/>
      <c r="B22" s="1"/>
      <c r="C22" s="1"/>
      <c r="D22" s="46"/>
      <c r="E22" s="1"/>
      <c r="F22" s="1"/>
      <c r="G22" s="1"/>
    </row>
    <row r="23" spans="1:7" ht="24" customHeight="1" x14ac:dyDescent="0.35">
      <c r="A23" s="1"/>
      <c r="B23" s="1"/>
      <c r="C23" s="1"/>
      <c r="D23" s="1"/>
      <c r="E23" s="1"/>
      <c r="F23" s="1"/>
      <c r="G23" s="1"/>
    </row>
    <row r="24" spans="1:7" ht="24" customHeight="1" x14ac:dyDescent="0.3">
      <c r="B24" s="30"/>
      <c r="C24" s="31"/>
      <c r="D24" s="32"/>
      <c r="E24" s="32"/>
      <c r="F24" s="34"/>
      <c r="G24" s="32"/>
    </row>
    <row r="25" spans="1:7" ht="24" customHeight="1" x14ac:dyDescent="0.3">
      <c r="B25" s="30"/>
      <c r="C25" s="34"/>
      <c r="D25" s="34"/>
      <c r="E25" s="34"/>
      <c r="F25" s="32"/>
      <c r="G25" s="32"/>
    </row>
    <row r="26" spans="1:7" ht="24" customHeight="1" x14ac:dyDescent="0.3">
      <c r="B26" s="32"/>
      <c r="C26" s="32"/>
      <c r="D26" s="32"/>
      <c r="E26" s="32"/>
      <c r="F26" s="35"/>
      <c r="G26" s="34"/>
    </row>
    <row r="27" spans="1:7" ht="24" customHeight="1" x14ac:dyDescent="0.3">
      <c r="B27" s="29"/>
      <c r="C27" s="35"/>
      <c r="D27" s="35"/>
      <c r="E27" s="35"/>
      <c r="F27" s="35"/>
      <c r="G27" s="35"/>
    </row>
    <row r="28" spans="1:7" ht="24" customHeight="1" x14ac:dyDescent="0.3">
      <c r="B28" s="29"/>
      <c r="C28" s="36"/>
      <c r="D28" s="36"/>
      <c r="E28" s="36"/>
      <c r="F28" s="36"/>
      <c r="G28" s="36"/>
    </row>
    <row r="29" spans="1:7" ht="24" customHeight="1" x14ac:dyDescent="0.3">
      <c r="B29" s="29"/>
      <c r="C29" s="36"/>
      <c r="D29" s="36"/>
      <c r="E29" s="36"/>
      <c r="F29" s="36"/>
      <c r="G29" s="36"/>
    </row>
    <row r="30" spans="1:7" ht="24" customHeight="1" x14ac:dyDescent="0.3">
      <c r="B30" s="37"/>
      <c r="C30" s="37"/>
      <c r="D30" s="37"/>
      <c r="E30" s="37"/>
      <c r="F30" s="37"/>
      <c r="G30" s="37"/>
    </row>
    <row r="31" spans="1:7" ht="24" customHeight="1" x14ac:dyDescent="0.3">
      <c r="B31" s="37"/>
      <c r="C31" s="37"/>
      <c r="D31" s="37"/>
      <c r="E31" s="37"/>
      <c r="F31" s="37"/>
      <c r="G31" s="37"/>
    </row>
    <row r="32" spans="1:7" ht="29.15" customHeight="1" x14ac:dyDescent="0.3">
      <c r="B32" s="37"/>
      <c r="C32" s="37"/>
      <c r="D32" s="37"/>
      <c r="E32" s="37"/>
      <c r="F32" s="37"/>
      <c r="G32" s="37"/>
    </row>
    <row r="33" spans="2:7" ht="84.75" customHeight="1" x14ac:dyDescent="0.3">
      <c r="B33" s="38"/>
      <c r="C33" s="762"/>
      <c r="D33" s="762"/>
      <c r="E33" s="38"/>
      <c r="F33" s="38"/>
      <c r="G33" s="37"/>
    </row>
    <row r="34" spans="2:7" ht="34.5" customHeight="1" x14ac:dyDescent="0.3">
      <c r="B34" s="47"/>
      <c r="C34" s="761"/>
      <c r="D34" s="761"/>
      <c r="E34" s="39"/>
      <c r="F34" s="39"/>
      <c r="G34" s="40"/>
    </row>
    <row r="35" spans="2:7" ht="34.5" customHeight="1" x14ac:dyDescent="0.3">
      <c r="B35" s="47"/>
      <c r="C35" s="761"/>
      <c r="D35" s="761"/>
      <c r="E35" s="39"/>
      <c r="F35" s="39"/>
      <c r="G35" s="38"/>
    </row>
    <row r="36" spans="2:7" ht="34.5" customHeight="1" x14ac:dyDescent="0.3">
      <c r="B36" s="47"/>
      <c r="C36" s="761"/>
      <c r="D36" s="761"/>
      <c r="E36" s="39"/>
      <c r="F36" s="39"/>
      <c r="G36" s="40"/>
    </row>
    <row r="37" spans="2:7" ht="34.5" customHeight="1" x14ac:dyDescent="0.3">
      <c r="B37" s="32"/>
      <c r="C37" s="761"/>
      <c r="D37" s="761"/>
      <c r="E37" s="39"/>
      <c r="F37" s="39"/>
      <c r="G37" s="32"/>
    </row>
    <row r="38" spans="2:7" ht="34.5" customHeight="1" x14ac:dyDescent="0.3">
      <c r="B38" s="48"/>
      <c r="C38" s="761"/>
      <c r="D38" s="761"/>
      <c r="E38" s="39"/>
      <c r="F38" s="39"/>
      <c r="G38" s="32"/>
    </row>
    <row r="39" spans="2:7" ht="34.5" customHeight="1" x14ac:dyDescent="0.3">
      <c r="B39" s="48"/>
      <c r="C39" s="761"/>
      <c r="D39" s="761"/>
      <c r="E39" s="39"/>
      <c r="F39" s="39"/>
      <c r="G39" s="32"/>
    </row>
    <row r="40" spans="2:7" ht="34.5" customHeight="1" x14ac:dyDescent="0.3">
      <c r="B40" s="48"/>
      <c r="C40" s="761"/>
      <c r="D40" s="761"/>
      <c r="E40" s="39"/>
      <c r="F40" s="39"/>
      <c r="G40" s="32"/>
    </row>
    <row r="41" spans="2:7" ht="34.5" customHeight="1" x14ac:dyDescent="0.3">
      <c r="B41" s="39"/>
      <c r="C41" s="761"/>
      <c r="D41" s="761"/>
      <c r="E41" s="39"/>
      <c r="F41" s="39"/>
      <c r="G41" s="32"/>
    </row>
    <row r="42" spans="2:7" ht="24" customHeight="1" x14ac:dyDescent="0.3">
      <c r="B42" s="32"/>
      <c r="C42" s="765"/>
      <c r="D42" s="765"/>
      <c r="E42" s="32"/>
      <c r="F42" s="32"/>
      <c r="G42" s="32"/>
    </row>
    <row r="43" spans="2:7" ht="24" customHeight="1" x14ac:dyDescent="0.3">
      <c r="B43" s="32"/>
      <c r="C43" s="32"/>
      <c r="D43" s="32"/>
      <c r="E43" s="32"/>
      <c r="F43" s="32"/>
      <c r="G43" s="32"/>
    </row>
    <row r="44" spans="2:7" ht="24" customHeight="1" x14ac:dyDescent="0.3">
      <c r="B44" s="32"/>
      <c r="C44" s="32"/>
      <c r="D44" s="32"/>
      <c r="E44" s="32"/>
      <c r="F44" s="32"/>
      <c r="G44" s="32"/>
    </row>
    <row r="45" spans="2:7" ht="24" customHeight="1" x14ac:dyDescent="0.3">
      <c r="B45" s="33"/>
      <c r="C45" s="32"/>
      <c r="D45" s="32"/>
      <c r="E45" s="32"/>
      <c r="F45" s="32"/>
      <c r="G45" s="32"/>
    </row>
    <row r="46" spans="2:7" ht="24" customHeight="1" x14ac:dyDescent="0.3">
      <c r="B46" s="33"/>
      <c r="C46" s="32"/>
      <c r="D46" s="32"/>
      <c r="E46" s="32"/>
      <c r="F46" s="32"/>
      <c r="G46" s="32"/>
    </row>
    <row r="47" spans="2:7" ht="32.25" customHeight="1" x14ac:dyDescent="0.3">
      <c r="B47" s="33"/>
      <c r="C47" s="32"/>
      <c r="D47" s="32"/>
      <c r="E47" s="32"/>
      <c r="F47" s="32"/>
      <c r="G47" s="32"/>
    </row>
    <row r="48" spans="2:7" ht="49.5" customHeight="1" x14ac:dyDescent="0.3">
      <c r="B48" s="49"/>
      <c r="C48" s="32"/>
      <c r="D48" s="32"/>
      <c r="E48" s="32"/>
      <c r="F48" s="32"/>
      <c r="G48" s="32"/>
    </row>
    <row r="49" spans="2:7" ht="37.5" customHeight="1" x14ac:dyDescent="0.3">
      <c r="B49" s="32"/>
      <c r="C49" s="32"/>
      <c r="D49" s="32"/>
      <c r="E49" s="32"/>
      <c r="F49" s="32"/>
      <c r="G49" s="32"/>
    </row>
    <row r="50" spans="2:7" ht="43.5" customHeight="1" x14ac:dyDescent="0.3">
      <c r="B50" s="32"/>
      <c r="C50" s="32"/>
      <c r="D50" s="32"/>
      <c r="E50" s="32"/>
      <c r="F50" s="32"/>
      <c r="G50" s="32"/>
    </row>
    <row r="51" spans="2:7" ht="35.25" customHeight="1" x14ac:dyDescent="0.3">
      <c r="B51" s="32"/>
      <c r="C51" s="32"/>
      <c r="D51" s="32"/>
      <c r="E51" s="32"/>
      <c r="F51" s="32"/>
      <c r="G51" s="32"/>
    </row>
    <row r="52" spans="2:7" ht="24" customHeight="1" x14ac:dyDescent="0.3">
      <c r="B52" s="32"/>
      <c r="C52" s="32"/>
      <c r="D52" s="32"/>
      <c r="E52" s="32"/>
      <c r="F52" s="32"/>
      <c r="G52" s="32"/>
    </row>
    <row r="53" spans="2:7" ht="24" customHeight="1" x14ac:dyDescent="0.3">
      <c r="B53" s="32"/>
      <c r="C53" s="32"/>
      <c r="D53" s="32"/>
      <c r="E53" s="32"/>
      <c r="F53" s="32"/>
      <c r="G53" s="32"/>
    </row>
    <row r="54" spans="2:7" ht="24" customHeight="1" x14ac:dyDescent="0.3">
      <c r="B54" s="32"/>
      <c r="C54" s="32"/>
      <c r="D54" s="32"/>
      <c r="E54" s="32"/>
      <c r="F54" s="32"/>
      <c r="G54" s="32"/>
    </row>
    <row r="55" spans="2:7" ht="24" customHeight="1" x14ac:dyDescent="0.3">
      <c r="B55" s="32"/>
      <c r="C55" s="32"/>
      <c r="D55" s="32"/>
      <c r="E55" s="32"/>
      <c r="F55" s="32"/>
      <c r="G55" s="32"/>
    </row>
    <row r="56" spans="2:7" ht="24" customHeight="1" x14ac:dyDescent="0.35">
      <c r="B56" s="9"/>
      <c r="C56" s="32"/>
      <c r="D56" s="32"/>
      <c r="E56" s="32"/>
      <c r="F56" s="32"/>
      <c r="G56" s="32"/>
    </row>
    <row r="57" spans="2:7" ht="24" customHeight="1" x14ac:dyDescent="0.35">
      <c r="B57" s="41"/>
    </row>
  </sheetData>
  <mergeCells count="14">
    <mergeCell ref="C38:D38"/>
    <mergeCell ref="C39:D39"/>
    <mergeCell ref="C40:D40"/>
    <mergeCell ref="C41:D41"/>
    <mergeCell ref="C42:D42"/>
    <mergeCell ref="A2:E2"/>
    <mergeCell ref="G2:J2"/>
    <mergeCell ref="B4:I4"/>
    <mergeCell ref="C37:D37"/>
    <mergeCell ref="C33:D33"/>
    <mergeCell ref="C34:D34"/>
    <mergeCell ref="C35:D35"/>
    <mergeCell ref="C36:D36"/>
    <mergeCell ref="B15:C15"/>
  </mergeCells>
  <conditionalFormatting sqref="C19">
    <cfRule type="cellIs" dxfId="0" priority="1" operator="lessThanOrEqual">
      <formula>0</formula>
    </cfRule>
  </conditionalFormatting>
  <pageMargins left="0.5" right="0.5" top="0.31" bottom="0.75" header="0.3" footer="0.3"/>
  <pageSetup scale="79" fitToHeight="8" orientation="portrait" r:id="rId1"/>
  <headerFooter>
    <oddFooter xml:space="preserve">&amp;L&amp;A&amp;RPage_ &amp;Pof_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1"/>
  <sheetViews>
    <sheetView topLeftCell="A7" zoomScaleNormal="100" workbookViewId="0">
      <selection activeCell="G35" sqref="G35:G37"/>
    </sheetView>
  </sheetViews>
  <sheetFormatPr defaultRowHeight="14.5" x14ac:dyDescent="0.35"/>
  <cols>
    <col min="1" max="1" width="6.54296875" customWidth="1"/>
    <col min="3" max="3" width="11.81640625" customWidth="1"/>
    <col min="5" max="5" width="19.81640625" customWidth="1"/>
    <col min="6" max="6" width="14.81640625" style="3" customWidth="1"/>
    <col min="7" max="7" width="23.54296875" customWidth="1"/>
    <col min="8" max="8" width="16.81640625" customWidth="1"/>
  </cols>
  <sheetData>
    <row r="2" spans="2:8" ht="18.5" x14ac:dyDescent="0.45">
      <c r="B2" s="500" t="s">
        <v>212</v>
      </c>
      <c r="C2" s="501"/>
      <c r="D2" s="501"/>
      <c r="E2" s="502"/>
      <c r="F2" s="21"/>
      <c r="G2" s="503" t="s">
        <v>318</v>
      </c>
      <c r="H2" s="504"/>
    </row>
    <row r="3" spans="2:8" ht="12" customHeight="1" x14ac:dyDescent="0.45">
      <c r="B3" s="44"/>
      <c r="C3" s="45"/>
      <c r="D3" s="45"/>
      <c r="E3" s="45"/>
      <c r="F3" s="21"/>
      <c r="G3" s="16"/>
      <c r="H3" s="16"/>
    </row>
    <row r="4" spans="2:8" ht="21.75" customHeight="1" x14ac:dyDescent="0.35">
      <c r="B4" s="506" t="s">
        <v>70</v>
      </c>
      <c r="C4" s="507"/>
      <c r="D4" s="507"/>
      <c r="E4" s="507"/>
      <c r="F4" s="507"/>
      <c r="G4" s="507"/>
      <c r="H4" s="508"/>
    </row>
    <row r="5" spans="2:8" ht="15.5" x14ac:dyDescent="0.35">
      <c r="C5" s="12"/>
    </row>
    <row r="6" spans="2:8" ht="36" customHeight="1" x14ac:dyDescent="0.35">
      <c r="B6" s="505" t="s">
        <v>116</v>
      </c>
      <c r="C6" s="505"/>
      <c r="D6" s="505"/>
      <c r="E6" s="505"/>
      <c r="F6" s="505"/>
      <c r="G6" s="505"/>
      <c r="H6" s="505"/>
    </row>
    <row r="7" spans="2:8" ht="15.5" x14ac:dyDescent="0.35">
      <c r="B7" s="13" t="s">
        <v>117</v>
      </c>
      <c r="C7" s="1"/>
      <c r="D7" s="1"/>
      <c r="F7"/>
    </row>
    <row r="8" spans="2:8" ht="20.25" customHeight="1" x14ac:dyDescent="0.35">
      <c r="B8" s="512" t="s">
        <v>215</v>
      </c>
      <c r="C8" s="512"/>
      <c r="D8" s="512"/>
      <c r="E8" s="512"/>
      <c r="F8" s="512"/>
      <c r="G8" s="512"/>
      <c r="H8" s="512"/>
    </row>
    <row r="9" spans="2:8" ht="16" thickBot="1" x14ac:dyDescent="0.4">
      <c r="C9" s="20"/>
      <c r="D9" s="2"/>
      <c r="E9" s="2"/>
      <c r="F9" s="2"/>
      <c r="G9" s="2"/>
      <c r="H9" s="2"/>
    </row>
    <row r="10" spans="2:8" ht="16" thickBot="1" x14ac:dyDescent="0.4">
      <c r="C10" s="66"/>
      <c r="D10" s="6" t="s">
        <v>213</v>
      </c>
      <c r="E10" s="2"/>
      <c r="F10" s="2"/>
      <c r="G10" s="2"/>
      <c r="H10" s="2"/>
    </row>
    <row r="11" spans="2:8" ht="15.5" x14ac:dyDescent="0.35">
      <c r="C11" s="2"/>
      <c r="D11" s="22" t="s">
        <v>115</v>
      </c>
      <c r="E11" s="23"/>
      <c r="F11" s="23"/>
      <c r="G11" s="23"/>
      <c r="H11" s="4"/>
    </row>
    <row r="12" spans="2:8" ht="16" thickBot="1" x14ac:dyDescent="0.4">
      <c r="C12" s="20"/>
      <c r="D12" s="2"/>
      <c r="E12" s="2"/>
      <c r="F12" s="2"/>
      <c r="G12" s="2"/>
      <c r="H12" s="2"/>
    </row>
    <row r="13" spans="2:8" ht="16" thickBot="1" x14ac:dyDescent="0.4">
      <c r="C13" s="66"/>
      <c r="D13" s="6" t="s">
        <v>214</v>
      </c>
      <c r="E13" s="2"/>
      <c r="F13" s="2"/>
      <c r="G13" s="2"/>
      <c r="H13" s="2"/>
    </row>
    <row r="14" spans="2:8" ht="15.5" x14ac:dyDescent="0.35">
      <c r="B14" s="2"/>
      <c r="C14" s="2"/>
      <c r="D14" s="22" t="s">
        <v>115</v>
      </c>
      <c r="E14" s="2"/>
      <c r="F14" s="2"/>
      <c r="G14" s="2"/>
      <c r="H14" s="2"/>
    </row>
    <row r="15" spans="2:8" ht="15.5" x14ac:dyDescent="0.35">
      <c r="B15" s="2"/>
      <c r="C15" s="2"/>
      <c r="D15" s="6"/>
      <c r="E15" s="2"/>
      <c r="F15" s="2"/>
      <c r="G15" s="2"/>
      <c r="H15" s="2"/>
    </row>
    <row r="16" spans="2:8" ht="25.5" customHeight="1" x14ac:dyDescent="0.35">
      <c r="B16" s="510"/>
      <c r="C16" s="511"/>
      <c r="D16" s="509" t="s">
        <v>112</v>
      </c>
      <c r="E16" s="509"/>
      <c r="F16" s="509"/>
      <c r="G16" s="62" t="s">
        <v>649</v>
      </c>
      <c r="H16" s="62" t="s">
        <v>563</v>
      </c>
    </row>
    <row r="17" spans="2:8" x14ac:dyDescent="0.35">
      <c r="B17" s="106" t="s">
        <v>622</v>
      </c>
      <c r="C17" s="106"/>
      <c r="D17" s="497" t="s">
        <v>104</v>
      </c>
      <c r="E17" s="497"/>
      <c r="F17" s="459" t="s">
        <v>109</v>
      </c>
      <c r="G17" s="459" t="s">
        <v>109</v>
      </c>
      <c r="H17" s="459" t="s">
        <v>109</v>
      </c>
    </row>
    <row r="18" spans="2:8" x14ac:dyDescent="0.35">
      <c r="B18" s="106" t="s">
        <v>93</v>
      </c>
      <c r="C18" s="106"/>
      <c r="D18" s="497" t="s">
        <v>110</v>
      </c>
      <c r="E18" s="497"/>
      <c r="F18" s="107" t="s">
        <v>113</v>
      </c>
      <c r="G18" s="460" t="s">
        <v>109</v>
      </c>
      <c r="H18" s="461"/>
    </row>
    <row r="19" spans="2:8" x14ac:dyDescent="0.35">
      <c r="B19" s="106" t="s">
        <v>94</v>
      </c>
      <c r="C19" s="106"/>
      <c r="D19" s="497" t="s">
        <v>319</v>
      </c>
      <c r="E19" s="497"/>
      <c r="F19" s="107" t="s">
        <v>113</v>
      </c>
      <c r="G19" s="460" t="s">
        <v>109</v>
      </c>
      <c r="H19" s="461"/>
    </row>
    <row r="20" spans="2:8" x14ac:dyDescent="0.35">
      <c r="B20" s="106" t="s">
        <v>95</v>
      </c>
      <c r="C20" s="106"/>
      <c r="D20" s="497" t="s">
        <v>562</v>
      </c>
      <c r="E20" s="497"/>
      <c r="F20" s="107" t="s">
        <v>113</v>
      </c>
      <c r="G20" s="460" t="s">
        <v>109</v>
      </c>
      <c r="H20" s="461"/>
    </row>
    <row r="21" spans="2:8" ht="19.25" customHeight="1" x14ac:dyDescent="0.35">
      <c r="B21" s="106" t="s">
        <v>96</v>
      </c>
      <c r="C21" s="106"/>
      <c r="D21" s="497" t="s">
        <v>111</v>
      </c>
      <c r="E21" s="497"/>
      <c r="F21" s="107" t="s">
        <v>113</v>
      </c>
      <c r="G21" s="460" t="s">
        <v>109</v>
      </c>
      <c r="H21" s="461"/>
    </row>
    <row r="22" spans="2:8" ht="132" x14ac:dyDescent="0.35">
      <c r="B22" s="106" t="s">
        <v>97</v>
      </c>
      <c r="C22" s="106"/>
      <c r="D22" s="497" t="s">
        <v>564</v>
      </c>
      <c r="E22" s="497"/>
      <c r="F22" s="107" t="s">
        <v>113</v>
      </c>
      <c r="G22" s="467" t="s">
        <v>660</v>
      </c>
      <c r="H22" s="461"/>
    </row>
    <row r="23" spans="2:8" ht="72" x14ac:dyDescent="0.35">
      <c r="B23" s="106" t="s">
        <v>98</v>
      </c>
      <c r="C23" s="106"/>
      <c r="D23" s="497" t="s">
        <v>361</v>
      </c>
      <c r="E23" s="497"/>
      <c r="F23" s="107" t="s">
        <v>113</v>
      </c>
      <c r="G23" s="462" t="s">
        <v>654</v>
      </c>
      <c r="H23" s="461"/>
    </row>
    <row r="24" spans="2:8" x14ac:dyDescent="0.35">
      <c r="B24" s="106" t="s">
        <v>99</v>
      </c>
      <c r="C24" s="106"/>
      <c r="D24" s="497" t="s">
        <v>565</v>
      </c>
      <c r="E24" s="497"/>
      <c r="F24" s="107" t="s">
        <v>113</v>
      </c>
      <c r="G24" s="460" t="s">
        <v>109</v>
      </c>
      <c r="H24" s="461"/>
    </row>
    <row r="25" spans="2:8" x14ac:dyDescent="0.35">
      <c r="B25" s="106" t="s">
        <v>100</v>
      </c>
      <c r="C25" s="106"/>
      <c r="D25" s="497" t="s">
        <v>566</v>
      </c>
      <c r="E25" s="497"/>
      <c r="F25" s="107" t="s">
        <v>113</v>
      </c>
      <c r="G25" s="460" t="s">
        <v>109</v>
      </c>
      <c r="H25" s="461"/>
    </row>
    <row r="26" spans="2:8" x14ac:dyDescent="0.35">
      <c r="B26" s="106" t="s">
        <v>101</v>
      </c>
      <c r="C26" s="106"/>
      <c r="D26" s="497" t="s">
        <v>514</v>
      </c>
      <c r="E26" s="497"/>
      <c r="F26" s="107" t="s">
        <v>113</v>
      </c>
      <c r="G26" s="460" t="s">
        <v>109</v>
      </c>
      <c r="H26" s="461"/>
    </row>
    <row r="27" spans="2:8" x14ac:dyDescent="0.35">
      <c r="B27" s="106" t="s">
        <v>102</v>
      </c>
      <c r="C27" s="106"/>
      <c r="D27" s="498" t="s">
        <v>606</v>
      </c>
      <c r="E27" s="499"/>
      <c r="F27" s="463" t="s">
        <v>609</v>
      </c>
      <c r="G27" s="460" t="s">
        <v>109</v>
      </c>
      <c r="H27" s="464"/>
    </row>
    <row r="28" spans="2:8" x14ac:dyDescent="0.35">
      <c r="B28" s="106" t="s">
        <v>103</v>
      </c>
      <c r="C28" s="106"/>
      <c r="D28" s="497" t="s">
        <v>568</v>
      </c>
      <c r="E28" s="497"/>
      <c r="F28" s="107" t="s">
        <v>113</v>
      </c>
      <c r="G28" s="460" t="s">
        <v>109</v>
      </c>
      <c r="H28" s="461"/>
    </row>
    <row r="29" spans="2:8" ht="42" customHeight="1" x14ac:dyDescent="0.35">
      <c r="B29" s="106" t="s">
        <v>559</v>
      </c>
      <c r="C29" s="106"/>
      <c r="D29" s="497" t="s">
        <v>567</v>
      </c>
      <c r="E29" s="497"/>
      <c r="F29" s="107" t="s">
        <v>113</v>
      </c>
      <c r="G29" s="468" t="s">
        <v>650</v>
      </c>
      <c r="H29" s="461"/>
    </row>
    <row r="30" spans="2:8" x14ac:dyDescent="0.35">
      <c r="B30" s="106" t="s">
        <v>560</v>
      </c>
      <c r="C30" s="106"/>
      <c r="D30" s="497" t="s">
        <v>569</v>
      </c>
      <c r="E30" s="497"/>
      <c r="F30" s="107" t="s">
        <v>113</v>
      </c>
      <c r="G30" s="460" t="s">
        <v>109</v>
      </c>
      <c r="H30" s="461"/>
    </row>
    <row r="31" spans="2:8" ht="36.65" customHeight="1" x14ac:dyDescent="0.35">
      <c r="B31" s="474" t="s">
        <v>561</v>
      </c>
      <c r="C31" s="475"/>
      <c r="D31" s="476" t="s">
        <v>658</v>
      </c>
      <c r="E31" s="476"/>
      <c r="F31" s="477" t="s">
        <v>113</v>
      </c>
      <c r="G31" s="479" t="s">
        <v>661</v>
      </c>
      <c r="H31" s="478"/>
    </row>
    <row r="32" spans="2:8" x14ac:dyDescent="0.35">
      <c r="B32" s="498" t="s">
        <v>659</v>
      </c>
      <c r="C32" s="499"/>
      <c r="D32" s="458" t="s">
        <v>570</v>
      </c>
      <c r="E32" s="458"/>
      <c r="F32" s="463"/>
      <c r="G32" s="465"/>
      <c r="H32" s="464"/>
    </row>
    <row r="33" spans="2:8" ht="91.5" customHeight="1" x14ac:dyDescent="0.35">
      <c r="B33" s="496" t="s">
        <v>583</v>
      </c>
      <c r="C33" s="496"/>
      <c r="D33" s="495" t="s">
        <v>23</v>
      </c>
      <c r="E33" s="495"/>
      <c r="F33" s="457" t="s">
        <v>113</v>
      </c>
      <c r="G33" s="467" t="s">
        <v>651</v>
      </c>
      <c r="H33" s="466"/>
    </row>
    <row r="34" spans="2:8" x14ac:dyDescent="0.35">
      <c r="C34" s="1"/>
      <c r="D34" s="1"/>
    </row>
    <row r="35" spans="2:8" x14ac:dyDescent="0.35">
      <c r="C35" s="1"/>
      <c r="D35" s="1"/>
      <c r="H35" s="1"/>
    </row>
    <row r="36" spans="2:8" x14ac:dyDescent="0.35">
      <c r="C36" s="1"/>
      <c r="D36" s="1"/>
      <c r="H36" s="1"/>
    </row>
    <row r="38" spans="2:8" x14ac:dyDescent="0.35">
      <c r="C38" s="1"/>
      <c r="D38" s="1"/>
      <c r="E38" s="1"/>
      <c r="F38" s="1"/>
      <c r="G38" s="1"/>
    </row>
    <row r="39" spans="2:8" x14ac:dyDescent="0.35">
      <c r="C39" s="1"/>
      <c r="D39" s="1"/>
      <c r="E39" s="1"/>
      <c r="F39" s="1"/>
      <c r="G39" s="1"/>
    </row>
    <row r="40" spans="2:8" x14ac:dyDescent="0.35">
      <c r="C40" s="1"/>
      <c r="D40" s="1"/>
      <c r="E40" s="1"/>
      <c r="F40" s="1"/>
      <c r="G40" s="1"/>
    </row>
    <row r="41" spans="2:8" x14ac:dyDescent="0.35">
      <c r="C41" s="1"/>
      <c r="D41" s="1"/>
      <c r="E41" s="1"/>
      <c r="F41" s="1"/>
      <c r="G41" s="1"/>
    </row>
  </sheetData>
  <mergeCells count="24">
    <mergeCell ref="D24:E24"/>
    <mergeCell ref="B2:E2"/>
    <mergeCell ref="G2:H2"/>
    <mergeCell ref="B6:H6"/>
    <mergeCell ref="B4:H4"/>
    <mergeCell ref="D16:F16"/>
    <mergeCell ref="B16:C16"/>
    <mergeCell ref="B8:H8"/>
    <mergeCell ref="D33:E33"/>
    <mergeCell ref="B33:C33"/>
    <mergeCell ref="D17:E17"/>
    <mergeCell ref="D18:E18"/>
    <mergeCell ref="D19:E19"/>
    <mergeCell ref="D20:E20"/>
    <mergeCell ref="D26:E26"/>
    <mergeCell ref="D29:E29"/>
    <mergeCell ref="D28:E28"/>
    <mergeCell ref="D30:E30"/>
    <mergeCell ref="D21:E21"/>
    <mergeCell ref="D27:E27"/>
    <mergeCell ref="D25:E25"/>
    <mergeCell ref="D22:E22"/>
    <mergeCell ref="D23:E23"/>
    <mergeCell ref="B32:C32"/>
  </mergeCells>
  <dataValidations count="1">
    <dataValidation type="list" allowBlank="1" showInputMessage="1" showErrorMessage="1" sqref="H18:H32">
      <formula1>"Yes,No"</formula1>
    </dataValidation>
  </dataValidations>
  <pageMargins left="0.25" right="0.25" top="0.75" bottom="0.75" header="0.3" footer="0.3"/>
  <pageSetup scale="87" orientation="portrait" r:id="rId1"/>
  <headerFoot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4"/>
  <sheetViews>
    <sheetView zoomScaleNormal="100" workbookViewId="0">
      <selection activeCell="B8" sqref="B8:J8"/>
    </sheetView>
  </sheetViews>
  <sheetFormatPr defaultColWidth="9.1796875" defaultRowHeight="14.5" x14ac:dyDescent="0.35"/>
  <cols>
    <col min="1" max="1" width="6.1796875" style="147" customWidth="1"/>
    <col min="2" max="2" width="33.453125" style="147" customWidth="1"/>
    <col min="3" max="16384" width="9.1796875" style="147"/>
  </cols>
  <sheetData>
    <row r="2" spans="1:10" ht="18.5" x14ac:dyDescent="0.45">
      <c r="A2" s="513" t="s">
        <v>212</v>
      </c>
      <c r="B2" s="513"/>
      <c r="D2" s="277" t="s">
        <v>92</v>
      </c>
      <c r="E2" s="278"/>
      <c r="F2" s="278"/>
      <c r="G2" s="278"/>
    </row>
    <row r="4" spans="1:10" ht="18.5" x14ac:dyDescent="0.35">
      <c r="B4" s="514" t="s">
        <v>70</v>
      </c>
      <c r="C4" s="515"/>
      <c r="D4" s="515"/>
      <c r="E4" s="515"/>
      <c r="F4" s="515"/>
      <c r="G4" s="515"/>
      <c r="H4" s="516"/>
    </row>
    <row r="5" spans="1:10" ht="18.5" x14ac:dyDescent="0.35">
      <c r="A5" s="188"/>
      <c r="B5" s="279"/>
      <c r="C5" s="279"/>
      <c r="D5" s="279"/>
      <c r="E5" s="279"/>
      <c r="F5" s="279"/>
      <c r="G5" s="279"/>
      <c r="H5" s="279"/>
      <c r="I5" s="188"/>
    </row>
    <row r="6" spans="1:10" ht="67.5" customHeight="1" x14ac:dyDescent="0.35">
      <c r="B6" s="517" t="s">
        <v>610</v>
      </c>
      <c r="C6" s="517"/>
      <c r="D6" s="517"/>
      <c r="E6" s="517"/>
      <c r="F6" s="517"/>
      <c r="G6" s="517"/>
      <c r="H6" s="517"/>
      <c r="I6" s="517"/>
      <c r="J6" s="517"/>
    </row>
    <row r="7" spans="1:10" x14ac:dyDescent="0.35">
      <c r="B7" s="280"/>
    </row>
    <row r="8" spans="1:10" ht="36.75" customHeight="1" x14ac:dyDescent="0.35">
      <c r="B8" s="518" t="s">
        <v>14</v>
      </c>
      <c r="C8" s="518"/>
      <c r="D8" s="518"/>
      <c r="E8" s="518"/>
      <c r="F8" s="518"/>
      <c r="G8" s="518"/>
      <c r="H8" s="518"/>
      <c r="I8" s="518"/>
      <c r="J8" s="518"/>
    </row>
    <row r="9" spans="1:10" x14ac:dyDescent="0.35">
      <c r="B9" s="280"/>
    </row>
    <row r="10" spans="1:10" x14ac:dyDescent="0.35">
      <c r="B10" s="281" t="s">
        <v>15</v>
      </c>
      <c r="D10" s="281" t="s">
        <v>16</v>
      </c>
    </row>
    <row r="11" spans="1:10" x14ac:dyDescent="0.35">
      <c r="B11" s="280" t="s">
        <v>17</v>
      </c>
      <c r="D11" s="280" t="s">
        <v>18</v>
      </c>
    </row>
    <row r="12" spans="1:10" x14ac:dyDescent="0.35">
      <c r="B12" s="280" t="s">
        <v>19</v>
      </c>
      <c r="D12" s="280" t="s">
        <v>20</v>
      </c>
    </row>
    <row r="13" spans="1:10" x14ac:dyDescent="0.35">
      <c r="B13" s="280" t="s">
        <v>21</v>
      </c>
      <c r="D13" s="280" t="s">
        <v>20</v>
      </c>
    </row>
    <row r="14" spans="1:10" x14ac:dyDescent="0.35">
      <c r="B14" s="280" t="s">
        <v>22</v>
      </c>
      <c r="D14" s="280" t="s">
        <v>18</v>
      </c>
    </row>
    <row r="15" spans="1:10" x14ac:dyDescent="0.35">
      <c r="B15" s="280" t="s">
        <v>23</v>
      </c>
      <c r="D15" s="280" t="s">
        <v>24</v>
      </c>
    </row>
    <row r="16" spans="1:10" x14ac:dyDescent="0.35">
      <c r="B16" s="280" t="s">
        <v>25</v>
      </c>
      <c r="D16" s="280" t="s">
        <v>20</v>
      </c>
    </row>
    <row r="18" spans="2:10" ht="15.5" x14ac:dyDescent="0.35">
      <c r="B18" s="282" t="s">
        <v>26</v>
      </c>
    </row>
    <row r="19" spans="2:10" x14ac:dyDescent="0.35">
      <c r="B19" s="283" t="s">
        <v>611</v>
      </c>
    </row>
    <row r="20" spans="2:10" ht="30" customHeight="1" x14ac:dyDescent="0.35">
      <c r="B20" s="483" t="s">
        <v>27</v>
      </c>
      <c r="C20" s="483"/>
      <c r="D20" s="483"/>
      <c r="E20" s="483"/>
      <c r="F20" s="483"/>
      <c r="G20" s="483"/>
      <c r="H20" s="483"/>
      <c r="I20" s="483"/>
      <c r="J20" s="483"/>
    </row>
    <row r="21" spans="2:10" ht="16.5" customHeight="1" x14ac:dyDescent="0.35">
      <c r="B21" s="483" t="s">
        <v>28</v>
      </c>
      <c r="C21" s="483"/>
      <c r="D21" s="483"/>
      <c r="E21" s="483"/>
      <c r="F21" s="483"/>
      <c r="G21" s="483"/>
      <c r="H21" s="483"/>
      <c r="I21" s="483"/>
      <c r="J21" s="483"/>
    </row>
    <row r="22" spans="2:10" ht="15" customHeight="1" x14ac:dyDescent="0.35">
      <c r="B22" s="483" t="s">
        <v>29</v>
      </c>
      <c r="C22" s="483"/>
      <c r="D22" s="483"/>
      <c r="E22" s="483"/>
      <c r="F22" s="483"/>
      <c r="G22" s="483"/>
      <c r="H22" s="483"/>
      <c r="I22" s="483"/>
      <c r="J22" s="483"/>
    </row>
    <row r="23" spans="2:10" ht="30" customHeight="1" x14ac:dyDescent="0.35">
      <c r="B23" s="483" t="s">
        <v>615</v>
      </c>
      <c r="C23" s="483"/>
      <c r="D23" s="483"/>
      <c r="E23" s="483"/>
      <c r="F23" s="483"/>
      <c r="G23" s="483"/>
      <c r="H23" s="483"/>
      <c r="I23" s="483"/>
      <c r="J23" s="483"/>
    </row>
    <row r="24" spans="2:10" ht="29.25" customHeight="1" x14ac:dyDescent="0.35">
      <c r="B24" s="483" t="s">
        <v>30</v>
      </c>
      <c r="C24" s="483"/>
      <c r="D24" s="483"/>
      <c r="E24" s="483"/>
      <c r="F24" s="483"/>
      <c r="G24" s="483"/>
      <c r="H24" s="483"/>
      <c r="I24" s="483"/>
      <c r="J24" s="483"/>
    </row>
    <row r="25" spans="2:10" x14ac:dyDescent="0.35">
      <c r="B25" s="483" t="s">
        <v>31</v>
      </c>
      <c r="C25" s="483"/>
      <c r="D25" s="483"/>
      <c r="E25" s="483"/>
      <c r="F25" s="483"/>
      <c r="G25" s="483"/>
      <c r="H25" s="483"/>
      <c r="I25" s="483"/>
      <c r="J25" s="483"/>
    </row>
    <row r="26" spans="2:10" x14ac:dyDescent="0.35">
      <c r="B26" s="283" t="s">
        <v>32</v>
      </c>
    </row>
    <row r="27" spans="2:10" ht="15.5" x14ac:dyDescent="0.35">
      <c r="B27" s="157"/>
    </row>
    <row r="28" spans="2:10" ht="15.5" x14ac:dyDescent="0.35">
      <c r="B28" s="282" t="s">
        <v>33</v>
      </c>
    </row>
    <row r="29" spans="2:10" ht="18.75" customHeight="1" x14ac:dyDescent="0.35">
      <c r="B29" s="483" t="s">
        <v>34</v>
      </c>
      <c r="C29" s="483"/>
      <c r="D29" s="483"/>
      <c r="E29" s="483"/>
      <c r="F29" s="483"/>
      <c r="G29" s="483"/>
      <c r="H29" s="483"/>
      <c r="I29" s="483"/>
      <c r="J29" s="483"/>
    </row>
    <row r="30" spans="2:10" ht="30" customHeight="1" x14ac:dyDescent="0.35">
      <c r="B30" s="483" t="s">
        <v>35</v>
      </c>
      <c r="C30" s="483"/>
      <c r="D30" s="483"/>
      <c r="E30" s="483"/>
      <c r="F30" s="483"/>
      <c r="G30" s="483"/>
      <c r="H30" s="483"/>
      <c r="I30" s="483"/>
      <c r="J30" s="483"/>
    </row>
    <row r="31" spans="2:10" ht="18.75" customHeight="1" x14ac:dyDescent="0.35">
      <c r="B31" s="483" t="s">
        <v>36</v>
      </c>
      <c r="C31" s="483"/>
      <c r="D31" s="483"/>
      <c r="E31" s="483"/>
      <c r="F31" s="483"/>
      <c r="G31" s="483"/>
      <c r="H31" s="483"/>
      <c r="I31" s="483"/>
      <c r="J31" s="483"/>
    </row>
    <row r="32" spans="2:10" x14ac:dyDescent="0.35">
      <c r="B32" s="483" t="s">
        <v>37</v>
      </c>
      <c r="C32" s="483"/>
      <c r="D32" s="483"/>
      <c r="E32" s="483"/>
      <c r="F32" s="483"/>
      <c r="G32" s="483"/>
      <c r="H32" s="483"/>
      <c r="I32" s="483"/>
      <c r="J32" s="483"/>
    </row>
    <row r="33" spans="2:10" ht="30" customHeight="1" x14ac:dyDescent="0.35">
      <c r="B33" s="483" t="s">
        <v>38</v>
      </c>
      <c r="C33" s="483"/>
      <c r="D33" s="483"/>
      <c r="E33" s="483"/>
      <c r="F33" s="483"/>
      <c r="G33" s="483"/>
      <c r="H33" s="483"/>
      <c r="I33" s="483"/>
      <c r="J33" s="483"/>
    </row>
    <row r="34" spans="2:10" x14ac:dyDescent="0.35">
      <c r="B34" s="156"/>
    </row>
    <row r="35" spans="2:10" ht="15.5" x14ac:dyDescent="0.35">
      <c r="B35" s="282" t="s">
        <v>21</v>
      </c>
    </row>
    <row r="36" spans="2:10" ht="32.25" customHeight="1" x14ac:dyDescent="0.35">
      <c r="B36" s="483" t="s">
        <v>39</v>
      </c>
      <c r="C36" s="483"/>
      <c r="D36" s="483"/>
      <c r="E36" s="483"/>
      <c r="F36" s="483"/>
      <c r="G36" s="483"/>
      <c r="H36" s="483"/>
      <c r="I36" s="483"/>
      <c r="J36" s="483"/>
    </row>
    <row r="37" spans="2:10" ht="13.5" customHeight="1" x14ac:dyDescent="0.35">
      <c r="B37" s="483" t="s">
        <v>40</v>
      </c>
      <c r="C37" s="483"/>
      <c r="D37" s="483"/>
      <c r="E37" s="483"/>
      <c r="F37" s="483"/>
      <c r="G37" s="483"/>
      <c r="H37" s="483"/>
      <c r="I37" s="483"/>
      <c r="J37" s="483"/>
    </row>
    <row r="38" spans="2:10" x14ac:dyDescent="0.35">
      <c r="B38" s="483" t="s">
        <v>41</v>
      </c>
      <c r="C38" s="483"/>
      <c r="D38" s="483"/>
      <c r="E38" s="483"/>
      <c r="F38" s="483"/>
      <c r="G38" s="483"/>
      <c r="H38" s="483"/>
      <c r="I38" s="483"/>
      <c r="J38" s="483"/>
    </row>
    <row r="39" spans="2:10" x14ac:dyDescent="0.35">
      <c r="B39" s="483" t="s">
        <v>42</v>
      </c>
      <c r="C39" s="483"/>
      <c r="D39" s="483"/>
      <c r="E39" s="483"/>
      <c r="F39" s="483"/>
      <c r="G39" s="483"/>
      <c r="H39" s="483"/>
      <c r="I39" s="483"/>
      <c r="J39" s="483"/>
    </row>
    <row r="40" spans="2:10" x14ac:dyDescent="0.35">
      <c r="B40" s="483" t="s">
        <v>43</v>
      </c>
      <c r="C40" s="483"/>
      <c r="D40" s="483"/>
      <c r="E40" s="483"/>
      <c r="F40" s="483"/>
      <c r="G40" s="483"/>
      <c r="H40" s="483"/>
      <c r="I40" s="483"/>
      <c r="J40" s="483"/>
    </row>
    <row r="41" spans="2:10" ht="17.25" customHeight="1" x14ac:dyDescent="0.35">
      <c r="B41" s="483" t="s">
        <v>44</v>
      </c>
      <c r="C41" s="483"/>
      <c r="D41" s="483"/>
      <c r="E41" s="483"/>
      <c r="F41" s="483"/>
      <c r="G41" s="483"/>
      <c r="H41" s="483"/>
      <c r="I41" s="483"/>
      <c r="J41" s="483"/>
    </row>
    <row r="42" spans="2:10" ht="36" customHeight="1" x14ac:dyDescent="0.35">
      <c r="B42" s="483" t="s">
        <v>612</v>
      </c>
      <c r="C42" s="483"/>
      <c r="D42" s="483"/>
      <c r="E42" s="483"/>
      <c r="F42" s="483"/>
      <c r="G42" s="483"/>
      <c r="H42" s="483"/>
      <c r="I42" s="483"/>
      <c r="J42" s="483"/>
    </row>
    <row r="43" spans="2:10" ht="15.5" x14ac:dyDescent="0.35">
      <c r="B43" s="282" t="s">
        <v>22</v>
      </c>
      <c r="C43" s="282"/>
      <c r="D43" s="282"/>
      <c r="E43" s="282"/>
      <c r="F43" s="282"/>
      <c r="G43" s="282"/>
      <c r="H43" s="282"/>
      <c r="I43" s="282"/>
      <c r="J43" s="282"/>
    </row>
    <row r="44" spans="2:10" ht="15" customHeight="1" x14ac:dyDescent="0.35">
      <c r="B44" s="483" t="s">
        <v>45</v>
      </c>
      <c r="C44" s="483"/>
      <c r="D44" s="483"/>
      <c r="E44" s="483"/>
      <c r="F44" s="483"/>
      <c r="G44" s="483"/>
      <c r="H44" s="483"/>
      <c r="I44" s="483"/>
      <c r="J44" s="483"/>
    </row>
    <row r="45" spans="2:10" x14ac:dyDescent="0.35">
      <c r="B45" s="483" t="s">
        <v>46</v>
      </c>
      <c r="C45" s="483"/>
      <c r="D45" s="483"/>
      <c r="E45" s="483"/>
      <c r="F45" s="483"/>
      <c r="G45" s="483"/>
      <c r="H45" s="483"/>
      <c r="I45" s="483"/>
      <c r="J45" s="483"/>
    </row>
    <row r="46" spans="2:10" x14ac:dyDescent="0.35">
      <c r="B46" s="483" t="s">
        <v>613</v>
      </c>
      <c r="C46" s="483"/>
      <c r="D46" s="483"/>
      <c r="E46" s="483"/>
      <c r="F46" s="483"/>
      <c r="G46" s="483"/>
      <c r="H46" s="483"/>
      <c r="I46" s="483"/>
      <c r="J46" s="483"/>
    </row>
    <row r="47" spans="2:10" x14ac:dyDescent="0.35">
      <c r="B47" s="483" t="s">
        <v>614</v>
      </c>
      <c r="C47" s="483"/>
      <c r="D47" s="483"/>
      <c r="E47" s="483"/>
      <c r="F47" s="483"/>
      <c r="G47" s="483"/>
      <c r="H47" s="483"/>
      <c r="I47" s="483"/>
      <c r="J47" s="483"/>
    </row>
    <row r="48" spans="2:10" x14ac:dyDescent="0.35">
      <c r="B48" s="483" t="s">
        <v>47</v>
      </c>
      <c r="C48" s="483"/>
      <c r="D48" s="483"/>
      <c r="E48" s="483"/>
      <c r="F48" s="483"/>
      <c r="G48" s="483"/>
      <c r="H48" s="483"/>
      <c r="I48" s="483"/>
      <c r="J48" s="483"/>
    </row>
    <row r="49" spans="2:10" x14ac:dyDescent="0.35">
      <c r="B49" s="483" t="s">
        <v>48</v>
      </c>
      <c r="C49" s="483"/>
      <c r="D49" s="483"/>
      <c r="E49" s="483"/>
      <c r="F49" s="483"/>
      <c r="G49" s="483"/>
      <c r="H49" s="483"/>
      <c r="I49" s="483"/>
      <c r="J49" s="483"/>
    </row>
    <row r="50" spans="2:10" x14ac:dyDescent="0.35">
      <c r="B50" s="483" t="s">
        <v>49</v>
      </c>
      <c r="C50" s="483"/>
      <c r="D50" s="483"/>
      <c r="E50" s="483"/>
      <c r="F50" s="483"/>
      <c r="G50" s="483"/>
      <c r="H50" s="483"/>
      <c r="I50" s="483"/>
      <c r="J50" s="483"/>
    </row>
    <row r="51" spans="2:10" x14ac:dyDescent="0.35">
      <c r="B51" s="483" t="s">
        <v>50</v>
      </c>
      <c r="C51" s="483"/>
      <c r="D51" s="483"/>
      <c r="E51" s="483"/>
      <c r="F51" s="483"/>
      <c r="G51" s="483"/>
      <c r="H51" s="483"/>
      <c r="I51" s="483"/>
      <c r="J51" s="483"/>
    </row>
    <row r="52" spans="2:10" x14ac:dyDescent="0.35">
      <c r="B52" s="156"/>
    </row>
    <row r="53" spans="2:10" ht="15.5" x14ac:dyDescent="0.35">
      <c r="B53" s="282" t="s">
        <v>23</v>
      </c>
    </row>
    <row r="54" spans="2:10" x14ac:dyDescent="0.35">
      <c r="B54" s="483" t="s">
        <v>51</v>
      </c>
      <c r="C54" s="483"/>
      <c r="D54" s="483"/>
      <c r="E54" s="483"/>
      <c r="F54" s="483"/>
      <c r="G54" s="483"/>
      <c r="H54" s="483"/>
      <c r="I54" s="483"/>
      <c r="J54" s="483"/>
    </row>
    <row r="55" spans="2:10" x14ac:dyDescent="0.35">
      <c r="B55" s="483" t="s">
        <v>52</v>
      </c>
      <c r="C55" s="483"/>
      <c r="D55" s="483"/>
      <c r="E55" s="483"/>
      <c r="F55" s="483"/>
      <c r="G55" s="483"/>
      <c r="H55" s="483"/>
      <c r="I55" s="483"/>
      <c r="J55" s="483"/>
    </row>
    <row r="56" spans="2:10" x14ac:dyDescent="0.35">
      <c r="B56" s="483" t="s">
        <v>53</v>
      </c>
      <c r="C56" s="483"/>
      <c r="D56" s="483"/>
      <c r="E56" s="483"/>
      <c r="F56" s="483"/>
      <c r="G56" s="483"/>
      <c r="H56" s="483"/>
      <c r="I56" s="483"/>
      <c r="J56" s="483"/>
    </row>
    <row r="57" spans="2:10" x14ac:dyDescent="0.35">
      <c r="B57" s="483" t="s">
        <v>54</v>
      </c>
      <c r="C57" s="483"/>
      <c r="D57" s="483"/>
      <c r="E57" s="483"/>
      <c r="F57" s="483"/>
      <c r="G57" s="483"/>
      <c r="H57" s="483"/>
      <c r="I57" s="483"/>
      <c r="J57" s="483"/>
    </row>
    <row r="58" spans="2:10" x14ac:dyDescent="0.35">
      <c r="B58" s="483" t="s">
        <v>55</v>
      </c>
      <c r="C58" s="483"/>
      <c r="D58" s="483"/>
      <c r="E58" s="483"/>
      <c r="F58" s="483"/>
      <c r="G58" s="483"/>
      <c r="H58" s="483"/>
      <c r="I58" s="483"/>
      <c r="J58" s="483"/>
    </row>
    <row r="59" spans="2:10" x14ac:dyDescent="0.35">
      <c r="B59" s="284"/>
    </row>
    <row r="60" spans="2:10" ht="15.5" x14ac:dyDescent="0.35">
      <c r="B60" s="282" t="s">
        <v>56</v>
      </c>
    </row>
    <row r="61" spans="2:10" x14ac:dyDescent="0.35">
      <c r="B61" s="483" t="s">
        <v>57</v>
      </c>
      <c r="C61" s="483"/>
      <c r="D61" s="483"/>
      <c r="E61" s="483"/>
      <c r="F61" s="483"/>
      <c r="G61" s="483"/>
      <c r="H61" s="483"/>
      <c r="I61" s="483"/>
      <c r="J61" s="483"/>
    </row>
    <row r="62" spans="2:10" x14ac:dyDescent="0.35">
      <c r="B62" s="483" t="s">
        <v>58</v>
      </c>
      <c r="C62" s="483"/>
      <c r="D62" s="483"/>
      <c r="E62" s="483"/>
      <c r="F62" s="483"/>
      <c r="G62" s="483"/>
      <c r="H62" s="483"/>
      <c r="I62" s="483"/>
      <c r="J62" s="483"/>
    </row>
    <row r="63" spans="2:10" x14ac:dyDescent="0.35">
      <c r="B63" s="483" t="s">
        <v>59</v>
      </c>
      <c r="C63" s="483"/>
      <c r="D63" s="483"/>
      <c r="E63" s="483"/>
      <c r="F63" s="483"/>
      <c r="G63" s="483"/>
      <c r="H63" s="483"/>
      <c r="I63" s="483"/>
      <c r="J63" s="483"/>
    </row>
    <row r="64" spans="2:10" x14ac:dyDescent="0.35">
      <c r="B64" s="483" t="s">
        <v>60</v>
      </c>
      <c r="C64" s="483"/>
      <c r="D64" s="483"/>
      <c r="E64" s="483"/>
      <c r="F64" s="483"/>
      <c r="G64" s="483"/>
      <c r="H64" s="483"/>
      <c r="I64" s="483"/>
      <c r="J64" s="483"/>
    </row>
  </sheetData>
  <mergeCells count="39">
    <mergeCell ref="A2:B2"/>
    <mergeCell ref="B4:H4"/>
    <mergeCell ref="B6:J6"/>
    <mergeCell ref="B8:J8"/>
    <mergeCell ref="B20:J20"/>
    <mergeCell ref="B21:J21"/>
    <mergeCell ref="B22:J22"/>
    <mergeCell ref="B23:J23"/>
    <mergeCell ref="B24:J24"/>
    <mergeCell ref="B25:J25"/>
    <mergeCell ref="B29:J29"/>
    <mergeCell ref="B30:J30"/>
    <mergeCell ref="B31:J31"/>
    <mergeCell ref="B32:J32"/>
    <mergeCell ref="B40:J40"/>
    <mergeCell ref="B41:J41"/>
    <mergeCell ref="B42:J42"/>
    <mergeCell ref="B44:J44"/>
    <mergeCell ref="B33:J33"/>
    <mergeCell ref="B36:J36"/>
    <mergeCell ref="B37:J37"/>
    <mergeCell ref="B38:J38"/>
    <mergeCell ref="B39:J39"/>
    <mergeCell ref="B45:J45"/>
    <mergeCell ref="B46:J46"/>
    <mergeCell ref="B47:J47"/>
    <mergeCell ref="B48:J48"/>
    <mergeCell ref="B49:J49"/>
    <mergeCell ref="B50:J50"/>
    <mergeCell ref="B51:J51"/>
    <mergeCell ref="B54:J54"/>
    <mergeCell ref="B55:J55"/>
    <mergeCell ref="B56:J56"/>
    <mergeCell ref="B64:J64"/>
    <mergeCell ref="B57:J57"/>
    <mergeCell ref="B58:J58"/>
    <mergeCell ref="B61:J61"/>
    <mergeCell ref="B62:J62"/>
    <mergeCell ref="B63:J63"/>
  </mergeCells>
  <pageMargins left="0.7" right="0.7" top="0.75" bottom="0.75" header="0.3" footer="0.3"/>
  <pageSetup scale="80" orientation="portrait" r:id="rId1"/>
  <headerFooter>
    <oddFooter>&amp;L&amp;A&amp;RPage_&amp;Pof_&amp;N</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4"/>
  <sheetViews>
    <sheetView topLeftCell="A76" zoomScaleNormal="100" workbookViewId="0">
      <selection activeCell="H10" sqref="H10"/>
    </sheetView>
  </sheetViews>
  <sheetFormatPr defaultColWidth="9.1796875" defaultRowHeight="14.5" x14ac:dyDescent="0.35"/>
  <cols>
    <col min="1" max="1" width="5.453125" style="147" customWidth="1"/>
    <col min="2" max="2" width="5.1796875" style="147" customWidth="1"/>
    <col min="3" max="3" width="15.81640625" style="147" customWidth="1"/>
    <col min="4" max="4" width="8.81640625" style="147" customWidth="1"/>
    <col min="5" max="5" width="11" style="147" customWidth="1"/>
    <col min="6" max="6" width="9.81640625" style="147" customWidth="1"/>
    <col min="7" max="7" width="9.1796875" style="147"/>
    <col min="8" max="8" width="9.81640625" style="147" customWidth="1"/>
    <col min="9" max="9" width="8.453125" style="147" customWidth="1"/>
    <col min="10" max="10" width="9.1796875" style="147"/>
    <col min="11" max="11" width="10.453125" style="147" customWidth="1"/>
    <col min="12" max="16384" width="9.1796875" style="147"/>
  </cols>
  <sheetData>
    <row r="2" spans="1:10" ht="20" x14ac:dyDescent="0.45">
      <c r="A2" s="540" t="s">
        <v>62</v>
      </c>
      <c r="B2" s="541"/>
      <c r="C2" s="541"/>
      <c r="D2" s="541"/>
      <c r="E2" s="542"/>
      <c r="G2" s="492" t="s">
        <v>322</v>
      </c>
      <c r="H2" s="493"/>
      <c r="I2" s="493"/>
      <c r="J2" s="494"/>
    </row>
    <row r="3" spans="1:10" ht="10.5" customHeight="1" x14ac:dyDescent="0.45">
      <c r="A3" s="148"/>
      <c r="G3" s="149"/>
      <c r="H3" s="149"/>
    </row>
    <row r="4" spans="1:10" ht="21.75" customHeight="1" x14ac:dyDescent="0.35">
      <c r="B4" s="514" t="s">
        <v>70</v>
      </c>
      <c r="C4" s="515"/>
      <c r="D4" s="515"/>
      <c r="E4" s="515"/>
      <c r="F4" s="515"/>
      <c r="G4" s="515"/>
      <c r="H4" s="515"/>
      <c r="I4" s="515"/>
      <c r="J4" s="516"/>
    </row>
    <row r="5" spans="1:10" ht="6.75" customHeight="1" x14ac:dyDescent="0.35">
      <c r="C5" s="150"/>
    </row>
    <row r="6" spans="1:10" ht="14.25" customHeight="1" x14ac:dyDescent="0.35">
      <c r="B6" s="179" t="s">
        <v>71</v>
      </c>
      <c r="C6" s="154"/>
      <c r="D6" s="154"/>
    </row>
    <row r="7" spans="1:10" ht="39" customHeight="1" x14ac:dyDescent="0.35">
      <c r="B7" s="527" t="s">
        <v>78</v>
      </c>
      <c r="C7" s="527"/>
      <c r="D7" s="527"/>
      <c r="E7" s="527"/>
      <c r="F7" s="527"/>
      <c r="G7" s="527"/>
      <c r="H7" s="527"/>
      <c r="I7" s="527"/>
    </row>
    <row r="8" spans="1:10" ht="16" thickBot="1" x14ac:dyDescent="0.4">
      <c r="B8" s="285" t="s">
        <v>61</v>
      </c>
      <c r="C8" s="286" t="s">
        <v>91</v>
      </c>
      <c r="D8" s="287"/>
      <c r="E8" s="287"/>
      <c r="F8" s="287"/>
      <c r="G8" s="287"/>
      <c r="H8" s="287"/>
      <c r="I8" s="287"/>
    </row>
    <row r="9" spans="1:10" ht="16" thickBot="1" x14ac:dyDescent="0.4">
      <c r="B9" s="288"/>
      <c r="C9" s="289"/>
      <c r="D9" s="157" t="s">
        <v>63</v>
      </c>
      <c r="E9" s="287"/>
      <c r="F9" s="287"/>
      <c r="G9" s="287"/>
      <c r="H9" s="287"/>
      <c r="I9" s="287"/>
    </row>
    <row r="10" spans="1:10" ht="15.75" customHeight="1" x14ac:dyDescent="0.35">
      <c r="B10" s="287"/>
      <c r="C10" s="290"/>
      <c r="D10" s="157"/>
      <c r="E10" s="201"/>
      <c r="F10" s="201"/>
      <c r="G10" s="201"/>
      <c r="H10" s="201"/>
      <c r="I10" s="201"/>
      <c r="J10" s="201"/>
    </row>
    <row r="11" spans="1:10" ht="15.5" x14ac:dyDescent="0.35">
      <c r="B11" s="287"/>
      <c r="C11" s="290"/>
      <c r="D11" s="157"/>
      <c r="E11" s="287"/>
      <c r="F11" s="287"/>
      <c r="G11" s="287"/>
      <c r="H11" s="287"/>
      <c r="I11" s="287"/>
    </row>
    <row r="12" spans="1:10" ht="16" thickBot="1" x14ac:dyDescent="0.4">
      <c r="B12" s="285" t="s">
        <v>61</v>
      </c>
      <c r="C12" s="291" t="s">
        <v>79</v>
      </c>
      <c r="D12" s="287"/>
      <c r="E12" s="287"/>
      <c r="F12" s="287"/>
      <c r="G12" s="287"/>
      <c r="H12" s="287"/>
      <c r="I12" s="287"/>
    </row>
    <row r="13" spans="1:10" ht="16" thickBot="1" x14ac:dyDescent="0.4">
      <c r="B13" s="288"/>
      <c r="C13" s="292"/>
      <c r="D13" s="157" t="s">
        <v>64</v>
      </c>
      <c r="E13" s="287"/>
      <c r="F13" s="287"/>
      <c r="G13" s="287"/>
      <c r="H13" s="287"/>
      <c r="I13" s="287"/>
    </row>
    <row r="14" spans="1:10" ht="15.5" x14ac:dyDescent="0.35">
      <c r="B14" s="287"/>
      <c r="C14" s="287"/>
      <c r="D14" s="157"/>
      <c r="E14" s="287"/>
      <c r="F14" s="287"/>
      <c r="G14" s="287"/>
      <c r="H14" s="287"/>
      <c r="I14" s="287"/>
    </row>
    <row r="15" spans="1:10" ht="15" x14ac:dyDescent="0.35">
      <c r="C15" s="293"/>
      <c r="E15" s="154"/>
    </row>
    <row r="16" spans="1:10" ht="15.5" x14ac:dyDescent="0.35">
      <c r="B16" s="155" t="s">
        <v>90</v>
      </c>
      <c r="C16" s="154"/>
      <c r="D16" s="154"/>
      <c r="E16" s="154"/>
    </row>
    <row r="17" spans="2:11" ht="15.5" x14ac:dyDescent="0.35">
      <c r="B17" s="154"/>
      <c r="C17" s="157"/>
      <c r="D17" s="154"/>
      <c r="E17" s="154"/>
    </row>
    <row r="18" spans="2:11" ht="15.75" customHeight="1" x14ac:dyDescent="0.35">
      <c r="B18" s="527" t="s">
        <v>131</v>
      </c>
      <c r="C18" s="527"/>
      <c r="D18" s="154"/>
      <c r="E18" s="531"/>
      <c r="F18" s="532"/>
      <c r="G18" s="532"/>
      <c r="H18" s="532"/>
      <c r="I18" s="532"/>
      <c r="J18" s="533"/>
      <c r="K18" s="158"/>
    </row>
    <row r="19" spans="2:11" x14ac:dyDescent="0.35">
      <c r="B19" s="527"/>
      <c r="C19" s="527"/>
      <c r="D19" s="165"/>
      <c r="E19" s="537"/>
      <c r="F19" s="538"/>
      <c r="G19" s="538"/>
      <c r="H19" s="538"/>
      <c r="I19" s="538"/>
      <c r="J19" s="539"/>
      <c r="K19" s="153"/>
    </row>
    <row r="20" spans="2:11" x14ac:dyDescent="0.35">
      <c r="B20" s="161"/>
      <c r="C20" s="161"/>
      <c r="D20" s="161"/>
      <c r="E20" s="534"/>
      <c r="F20" s="535"/>
      <c r="G20" s="535"/>
      <c r="H20" s="535"/>
      <c r="I20" s="535"/>
      <c r="J20" s="536"/>
      <c r="K20" s="153"/>
    </row>
    <row r="21" spans="2:11" ht="15.5" x14ac:dyDescent="0.35">
      <c r="B21" s="157" t="s">
        <v>130</v>
      </c>
      <c r="C21" s="154"/>
      <c r="D21" s="154"/>
      <c r="K21" s="165"/>
    </row>
    <row r="22" spans="2:11" ht="21" customHeight="1" x14ac:dyDescent="0.35">
      <c r="B22" s="154"/>
      <c r="C22" s="167"/>
      <c r="D22" s="157" t="s">
        <v>0</v>
      </c>
      <c r="K22" s="165"/>
    </row>
    <row r="23" spans="2:11" ht="15" customHeight="1" x14ac:dyDescent="0.35">
      <c r="B23" s="169"/>
      <c r="C23" s="170"/>
      <c r="D23" s="154"/>
      <c r="K23" s="153"/>
    </row>
    <row r="24" spans="2:11" ht="21.75" customHeight="1" x14ac:dyDescent="0.35">
      <c r="B24" s="154"/>
      <c r="C24" s="167"/>
      <c r="D24" s="157" t="s">
        <v>2</v>
      </c>
      <c r="E24" s="154"/>
      <c r="F24" s="154"/>
      <c r="G24" s="154"/>
      <c r="H24" s="154"/>
      <c r="I24" s="154"/>
      <c r="J24" s="154"/>
      <c r="K24" s="154"/>
    </row>
    <row r="25" spans="2:11" ht="15.5" x14ac:dyDescent="0.35">
      <c r="B25" s="169"/>
      <c r="C25" s="172"/>
      <c r="D25" s="154"/>
      <c r="E25" s="154"/>
      <c r="F25" s="154"/>
      <c r="G25" s="157" t="s">
        <v>1</v>
      </c>
      <c r="H25" s="154"/>
      <c r="I25" s="154"/>
      <c r="J25" s="154"/>
      <c r="K25" s="154"/>
    </row>
    <row r="26" spans="2:11" ht="15.5" x14ac:dyDescent="0.35">
      <c r="B26" s="157" t="s">
        <v>616</v>
      </c>
      <c r="C26" s="154"/>
      <c r="D26" s="154"/>
      <c r="E26" s="154"/>
      <c r="F26" s="154"/>
      <c r="G26" s="157"/>
      <c r="H26" s="154"/>
      <c r="I26" s="154"/>
      <c r="J26" s="154"/>
      <c r="K26" s="154"/>
    </row>
    <row r="27" spans="2:11" ht="20.25" customHeight="1" x14ac:dyDescent="0.35">
      <c r="B27" s="154"/>
      <c r="C27" s="203" t="s">
        <v>4</v>
      </c>
      <c r="D27" s="154"/>
      <c r="E27" s="531"/>
      <c r="F27" s="532"/>
      <c r="G27" s="532"/>
      <c r="H27" s="532"/>
      <c r="I27" s="532"/>
      <c r="J27" s="533"/>
      <c r="K27" s="154"/>
    </row>
    <row r="28" spans="2:11" ht="15.5" x14ac:dyDescent="0.35">
      <c r="B28" s="154"/>
      <c r="C28" s="294"/>
      <c r="D28" s="154"/>
      <c r="E28" s="534"/>
      <c r="F28" s="535"/>
      <c r="G28" s="535"/>
      <c r="H28" s="535"/>
      <c r="I28" s="535"/>
      <c r="J28" s="536"/>
      <c r="K28" s="154"/>
    </row>
    <row r="29" spans="2:11" ht="15.5" x14ac:dyDescent="0.35">
      <c r="B29" s="154"/>
      <c r="C29" s="294"/>
      <c r="D29" s="154"/>
      <c r="E29" s="295"/>
      <c r="F29" s="295"/>
      <c r="G29" s="295"/>
      <c r="H29" s="295"/>
      <c r="I29" s="295"/>
      <c r="J29" s="295"/>
      <c r="K29" s="154"/>
    </row>
    <row r="30" spans="2:11" ht="22.5" customHeight="1" x14ac:dyDescent="0.35">
      <c r="B30" s="154"/>
      <c r="C30" s="203" t="s">
        <v>5</v>
      </c>
      <c r="D30" s="296"/>
      <c r="E30" s="557"/>
      <c r="F30" s="558"/>
      <c r="G30" s="558"/>
      <c r="H30" s="558"/>
      <c r="I30" s="558"/>
      <c r="J30" s="559"/>
      <c r="K30" s="297"/>
    </row>
    <row r="31" spans="2:11" ht="9" customHeight="1" x14ac:dyDescent="0.35">
      <c r="B31" s="154"/>
      <c r="C31" s="154"/>
      <c r="D31" s="157"/>
      <c r="E31" s="298"/>
      <c r="F31" s="298"/>
      <c r="G31" s="298"/>
      <c r="H31" s="298"/>
      <c r="I31" s="298"/>
      <c r="J31" s="299"/>
      <c r="K31" s="154"/>
    </row>
    <row r="32" spans="2:11" ht="22.5" customHeight="1" x14ac:dyDescent="0.35">
      <c r="B32" s="154"/>
      <c r="C32" s="157" t="s">
        <v>6</v>
      </c>
      <c r="E32" s="543"/>
      <c r="F32" s="544"/>
      <c r="G32" s="544"/>
      <c r="H32" s="544"/>
      <c r="I32" s="544"/>
      <c r="J32" s="545"/>
      <c r="K32" s="154"/>
    </row>
    <row r="33" spans="2:11" ht="12" customHeight="1" x14ac:dyDescent="0.35">
      <c r="B33" s="154"/>
      <c r="C33" s="157"/>
      <c r="D33" s="154"/>
      <c r="E33" s="165"/>
      <c r="F33" s="165"/>
      <c r="G33" s="165"/>
      <c r="H33" s="165"/>
      <c r="I33" s="165"/>
      <c r="J33" s="165"/>
      <c r="K33" s="154"/>
    </row>
    <row r="34" spans="2:11" ht="21" customHeight="1" x14ac:dyDescent="0.35">
      <c r="B34" s="154"/>
      <c r="C34" s="527" t="s">
        <v>7</v>
      </c>
      <c r="E34" s="543"/>
      <c r="F34" s="544"/>
      <c r="G34" s="544"/>
      <c r="H34" s="544"/>
      <c r="I34" s="544"/>
      <c r="J34" s="545"/>
      <c r="K34" s="154"/>
    </row>
    <row r="35" spans="2:11" ht="20.25" customHeight="1" x14ac:dyDescent="0.35">
      <c r="B35" s="154"/>
      <c r="C35" s="527"/>
      <c r="D35" s="154"/>
      <c r="E35" s="165"/>
      <c r="F35" s="165"/>
      <c r="G35" s="165"/>
      <c r="H35" s="165"/>
      <c r="I35" s="165"/>
      <c r="J35" s="165"/>
      <c r="K35" s="154"/>
    </row>
    <row r="36" spans="2:11" ht="9" customHeight="1" x14ac:dyDescent="0.35">
      <c r="B36" s="154"/>
      <c r="C36" s="157"/>
      <c r="D36" s="154"/>
      <c r="E36" s="161"/>
      <c r="F36" s="161"/>
      <c r="G36" s="161"/>
      <c r="H36" s="161"/>
      <c r="I36" s="161"/>
      <c r="J36" s="161"/>
      <c r="K36" s="154"/>
    </row>
    <row r="37" spans="2:11" ht="24" customHeight="1" x14ac:dyDescent="0.35">
      <c r="B37" s="154"/>
      <c r="C37" s="157" t="s">
        <v>8</v>
      </c>
      <c r="D37" s="154"/>
      <c r="E37" s="543"/>
      <c r="F37" s="544"/>
      <c r="G37" s="544"/>
      <c r="H37" s="544"/>
      <c r="I37" s="544"/>
      <c r="J37" s="545"/>
      <c r="K37" s="154"/>
    </row>
    <row r="38" spans="2:11" ht="15.5" x14ac:dyDescent="0.35">
      <c r="B38" s="154"/>
      <c r="C38" s="157"/>
      <c r="D38" s="154"/>
      <c r="E38" s="165"/>
      <c r="F38" s="165"/>
      <c r="G38" s="165"/>
      <c r="H38" s="165"/>
      <c r="I38" s="165"/>
      <c r="J38" s="165"/>
      <c r="K38" s="154"/>
    </row>
    <row r="39" spans="2:11" ht="15.5" x14ac:dyDescent="0.35">
      <c r="B39" s="154"/>
      <c r="C39" s="157"/>
      <c r="D39" s="154"/>
      <c r="E39" s="165"/>
      <c r="F39" s="165"/>
      <c r="G39" s="165"/>
      <c r="H39" s="165"/>
      <c r="I39" s="165"/>
      <c r="J39" s="165"/>
      <c r="K39" s="154"/>
    </row>
    <row r="40" spans="2:11" ht="15.5" x14ac:dyDescent="0.35">
      <c r="B40" s="154"/>
      <c r="C40" s="157"/>
      <c r="D40" s="154"/>
      <c r="E40" s="165"/>
      <c r="F40" s="165"/>
      <c r="G40" s="165"/>
      <c r="H40" s="165"/>
      <c r="I40" s="165"/>
      <c r="J40" s="165"/>
      <c r="K40" s="154"/>
    </row>
    <row r="41" spans="2:11" ht="15.5" x14ac:dyDescent="0.35">
      <c r="B41" s="179" t="s">
        <v>89</v>
      </c>
      <c r="C41" s="157"/>
      <c r="D41" s="154"/>
      <c r="E41" s="165"/>
      <c r="F41" s="165"/>
      <c r="G41" s="165"/>
      <c r="H41" s="165"/>
      <c r="I41" s="165"/>
      <c r="J41" s="165"/>
      <c r="K41" s="154"/>
    </row>
    <row r="42" spans="2:11" ht="21" customHeight="1" x14ac:dyDescent="0.35">
      <c r="B42" s="157" t="s">
        <v>88</v>
      </c>
      <c r="D42" s="154"/>
      <c r="E42" s="543"/>
      <c r="F42" s="544"/>
      <c r="G42" s="544"/>
      <c r="H42" s="544"/>
      <c r="I42" s="544"/>
      <c r="J42" s="544"/>
      <c r="K42" s="545"/>
    </row>
    <row r="43" spans="2:11" ht="15.5" x14ac:dyDescent="0.35">
      <c r="B43" s="154"/>
      <c r="C43" s="157"/>
      <c r="D43" s="154"/>
      <c r="E43" s="164"/>
      <c r="F43" s="164"/>
      <c r="G43" s="164"/>
      <c r="H43" s="164"/>
      <c r="I43" s="164"/>
      <c r="J43" s="164"/>
      <c r="K43" s="164"/>
    </row>
    <row r="44" spans="2:11" ht="15.5" x14ac:dyDescent="0.35">
      <c r="B44" s="154" t="s">
        <v>127</v>
      </c>
      <c r="C44" s="157"/>
      <c r="D44" s="154"/>
      <c r="E44" s="531"/>
      <c r="F44" s="532"/>
      <c r="G44" s="532"/>
      <c r="H44" s="532"/>
      <c r="I44" s="532"/>
      <c r="J44" s="532"/>
      <c r="K44" s="533"/>
    </row>
    <row r="45" spans="2:11" ht="15.5" x14ac:dyDescent="0.35">
      <c r="B45" s="154"/>
      <c r="C45" s="157"/>
      <c r="D45" s="154"/>
      <c r="E45" s="537"/>
      <c r="F45" s="538"/>
      <c r="G45" s="538"/>
      <c r="H45" s="538"/>
      <c r="I45" s="538"/>
      <c r="J45" s="538"/>
      <c r="K45" s="539"/>
    </row>
    <row r="46" spans="2:11" ht="15.5" x14ac:dyDescent="0.35">
      <c r="B46" s="154"/>
      <c r="C46" s="157"/>
      <c r="D46" s="154"/>
      <c r="E46" s="534"/>
      <c r="F46" s="535"/>
      <c r="G46" s="535"/>
      <c r="H46" s="535"/>
      <c r="I46" s="535"/>
      <c r="J46" s="535"/>
      <c r="K46" s="536"/>
    </row>
    <row r="47" spans="2:11" ht="15.5" x14ac:dyDescent="0.35">
      <c r="B47" s="157"/>
      <c r="C47" s="157"/>
      <c r="D47" s="154"/>
      <c r="E47" s="161"/>
      <c r="F47" s="161"/>
      <c r="G47" s="161"/>
      <c r="H47" s="161"/>
      <c r="I47" s="161"/>
      <c r="J47" s="161"/>
      <c r="K47" s="161"/>
    </row>
    <row r="48" spans="2:11" ht="16.5" customHeight="1" x14ac:dyDescent="0.35">
      <c r="B48" s="527" t="s">
        <v>320</v>
      </c>
      <c r="C48" s="527"/>
      <c r="E48" s="526"/>
      <c r="F48" s="526"/>
      <c r="G48" s="161"/>
      <c r="H48" s="161"/>
      <c r="I48" s="161"/>
      <c r="J48" s="161"/>
      <c r="K48" s="161"/>
    </row>
    <row r="49" spans="2:11" ht="15.75" customHeight="1" x14ac:dyDescent="0.35">
      <c r="B49" s="527"/>
      <c r="C49" s="527"/>
      <c r="E49" s="42"/>
      <c r="F49" s="42"/>
      <c r="G49" s="161"/>
      <c r="H49" s="161"/>
      <c r="I49" s="161"/>
      <c r="J49" s="161"/>
      <c r="K49" s="161"/>
    </row>
    <row r="50" spans="2:11" ht="9" customHeight="1" x14ac:dyDescent="0.35">
      <c r="B50" s="201"/>
      <c r="C50" s="201"/>
      <c r="E50" s="42"/>
      <c r="F50" s="42"/>
      <c r="G50" s="161"/>
      <c r="H50" s="161"/>
      <c r="I50" s="161"/>
      <c r="J50" s="161"/>
      <c r="K50" s="161"/>
    </row>
    <row r="51" spans="2:11" ht="19.5" customHeight="1" x14ac:dyDescent="0.35">
      <c r="B51" s="528" t="s">
        <v>121</v>
      </c>
      <c r="C51" s="528"/>
      <c r="E51" s="526"/>
      <c r="F51" s="526"/>
      <c r="G51" s="161"/>
      <c r="H51" s="161"/>
      <c r="I51" s="161"/>
      <c r="J51" s="161"/>
      <c r="K51" s="161"/>
    </row>
    <row r="52" spans="2:11" ht="15.5" x14ac:dyDescent="0.35">
      <c r="B52" s="154"/>
      <c r="C52" s="157"/>
      <c r="D52" s="154"/>
      <c r="E52" s="161"/>
      <c r="F52" s="161"/>
      <c r="G52" s="161"/>
      <c r="H52" s="161"/>
      <c r="I52" s="161"/>
      <c r="J52" s="161"/>
      <c r="K52" s="161"/>
    </row>
    <row r="53" spans="2:11" ht="15.5" x14ac:dyDescent="0.35">
      <c r="B53" s="528" t="s">
        <v>87</v>
      </c>
      <c r="C53" s="528"/>
      <c r="D53" s="527"/>
      <c r="E53" s="527"/>
      <c r="F53" s="527"/>
      <c r="G53" s="527"/>
      <c r="H53" s="527"/>
      <c r="I53" s="527"/>
      <c r="J53" s="527"/>
      <c r="K53" s="527"/>
    </row>
    <row r="54" spans="2:11" ht="23.25" customHeight="1" x14ac:dyDescent="0.35">
      <c r="B54" s="527" t="s">
        <v>86</v>
      </c>
      <c r="C54" s="527"/>
      <c r="D54" s="527"/>
      <c r="E54" s="527"/>
      <c r="F54" s="527"/>
      <c r="G54" s="527"/>
      <c r="H54" s="527"/>
      <c r="I54" s="527"/>
      <c r="J54" s="164"/>
      <c r="K54" s="154"/>
    </row>
    <row r="55" spans="2:11" ht="18" customHeight="1" x14ac:dyDescent="0.35">
      <c r="C55" s="167"/>
      <c r="D55" s="154" t="s">
        <v>82</v>
      </c>
      <c r="F55" s="154"/>
      <c r="G55" s="154"/>
      <c r="H55" s="167"/>
      <c r="I55" s="147" t="s">
        <v>84</v>
      </c>
      <c r="K55" s="154"/>
    </row>
    <row r="56" spans="2:11" ht="19.5" customHeight="1" x14ac:dyDescent="0.35">
      <c r="B56" s="154"/>
      <c r="C56" s="167"/>
      <c r="D56" s="154" t="s">
        <v>81</v>
      </c>
      <c r="F56" s="154"/>
      <c r="G56" s="154"/>
      <c r="H56" s="167"/>
      <c r="I56" s="147" t="s">
        <v>85</v>
      </c>
      <c r="K56" s="154"/>
    </row>
    <row r="57" spans="2:11" ht="18" customHeight="1" x14ac:dyDescent="0.35">
      <c r="B57" s="154"/>
      <c r="C57" s="167"/>
      <c r="D57" s="154" t="s">
        <v>617</v>
      </c>
      <c r="F57" s="154"/>
      <c r="G57" s="154"/>
      <c r="H57" s="153"/>
      <c r="I57" s="169"/>
      <c r="J57" s="78"/>
      <c r="K57" s="169"/>
    </row>
    <row r="58" spans="2:11" x14ac:dyDescent="0.35">
      <c r="B58" s="154"/>
      <c r="C58" s="153"/>
      <c r="D58" s="154"/>
      <c r="F58" s="154"/>
      <c r="G58" s="154"/>
      <c r="H58" s="153"/>
      <c r="I58" s="169"/>
      <c r="J58" s="78"/>
      <c r="K58" s="169"/>
    </row>
    <row r="59" spans="2:11" x14ac:dyDescent="0.35">
      <c r="B59" s="154"/>
      <c r="C59" s="167"/>
      <c r="D59" s="153" t="s">
        <v>72</v>
      </c>
      <c r="F59" s="154" t="s">
        <v>83</v>
      </c>
      <c r="G59" s="519"/>
      <c r="H59" s="520"/>
      <c r="I59" s="520"/>
      <c r="J59" s="520"/>
      <c r="K59" s="521"/>
    </row>
    <row r="60" spans="2:11" ht="20.25" customHeight="1" x14ac:dyDescent="0.35">
      <c r="B60" s="154"/>
      <c r="C60" s="157"/>
      <c r="D60" s="154"/>
      <c r="E60" s="153"/>
      <c r="F60" s="154"/>
      <c r="G60" s="522"/>
      <c r="H60" s="523"/>
      <c r="I60" s="523"/>
      <c r="J60" s="523"/>
      <c r="K60" s="524"/>
    </row>
    <row r="61" spans="2:11" ht="20.25" customHeight="1" x14ac:dyDescent="0.35">
      <c r="B61" s="154"/>
      <c r="C61" s="157"/>
      <c r="D61" s="154"/>
      <c r="E61" s="153"/>
      <c r="F61" s="154"/>
      <c r="G61" s="154"/>
      <c r="H61" s="164"/>
      <c r="I61" s="164"/>
      <c r="J61" s="164"/>
      <c r="K61" s="164"/>
    </row>
    <row r="62" spans="2:11" ht="24.75" customHeight="1" x14ac:dyDescent="0.35">
      <c r="B62" s="157" t="s">
        <v>321</v>
      </c>
      <c r="F62" s="300"/>
      <c r="G62" s="300"/>
      <c r="H62" s="300"/>
    </row>
    <row r="63" spans="2:11" ht="20.25" customHeight="1" x14ac:dyDescent="0.35">
      <c r="B63" s="157"/>
      <c r="C63" s="301"/>
      <c r="D63" s="156" t="s">
        <v>73</v>
      </c>
      <c r="F63" s="300"/>
      <c r="G63" s="300"/>
      <c r="H63" s="300"/>
    </row>
    <row r="64" spans="2:11" ht="10.5" customHeight="1" x14ac:dyDescent="0.35">
      <c r="B64" s="157"/>
      <c r="D64" s="165"/>
      <c r="F64" s="300"/>
      <c r="G64" s="300"/>
      <c r="H64" s="300"/>
    </row>
    <row r="65" spans="2:11" ht="18.75" customHeight="1" x14ac:dyDescent="0.35">
      <c r="B65" s="157"/>
      <c r="C65" s="301"/>
      <c r="D65" s="529" t="s">
        <v>74</v>
      </c>
      <c r="E65" s="530"/>
      <c r="F65" s="530"/>
      <c r="G65" s="530"/>
      <c r="H65" s="530"/>
      <c r="I65" s="530"/>
      <c r="J65" s="530"/>
    </row>
    <row r="66" spans="2:11" ht="15.75" customHeight="1" x14ac:dyDescent="0.35">
      <c r="B66" s="154"/>
      <c r="C66" s="157"/>
      <c r="D66" s="555"/>
      <c r="E66" s="525" t="s">
        <v>128</v>
      </c>
      <c r="G66" s="555"/>
      <c r="H66" s="525" t="s">
        <v>114</v>
      </c>
      <c r="J66" s="555"/>
      <c r="K66" s="525" t="s">
        <v>129</v>
      </c>
    </row>
    <row r="67" spans="2:11" ht="18" customHeight="1" x14ac:dyDescent="0.35">
      <c r="B67" s="154"/>
      <c r="C67" s="157"/>
      <c r="D67" s="556"/>
      <c r="E67" s="525"/>
      <c r="G67" s="556"/>
      <c r="H67" s="525"/>
      <c r="J67" s="556"/>
      <c r="K67" s="525"/>
    </row>
    <row r="68" spans="2:11" ht="16.5" customHeight="1" x14ac:dyDescent="0.35">
      <c r="B68" s="154"/>
      <c r="C68" s="301"/>
      <c r="D68" s="147" t="s">
        <v>75</v>
      </c>
      <c r="H68" s="186"/>
      <c r="I68" s="164"/>
      <c r="J68" s="189"/>
      <c r="K68" s="302"/>
    </row>
    <row r="69" spans="2:11" ht="12" customHeight="1" x14ac:dyDescent="0.35">
      <c r="B69" s="154"/>
      <c r="C69" s="157"/>
      <c r="D69" s="188"/>
      <c r="E69" s="164"/>
      <c r="F69" s="303"/>
      <c r="G69" s="303"/>
      <c r="H69" s="186"/>
      <c r="I69" s="164"/>
      <c r="J69" s="189"/>
      <c r="K69" s="302"/>
    </row>
    <row r="70" spans="2:11" ht="15" customHeight="1" x14ac:dyDescent="0.35">
      <c r="B70" s="154"/>
      <c r="C70" s="304">
        <f>+C63+C65+C68</f>
        <v>0</v>
      </c>
      <c r="D70" s="147" t="s">
        <v>76</v>
      </c>
      <c r="E70" s="78"/>
      <c r="F70" s="305"/>
      <c r="G70" s="306" t="e">
        <f>+C63/C70</f>
        <v>#DIV/0!</v>
      </c>
      <c r="H70" s="202" t="s">
        <v>77</v>
      </c>
      <c r="K70" s="302"/>
    </row>
    <row r="71" spans="2:11" ht="15.5" x14ac:dyDescent="0.35">
      <c r="B71" s="154"/>
      <c r="C71" s="157"/>
      <c r="D71" s="188"/>
      <c r="E71" s="164"/>
      <c r="F71" s="303"/>
      <c r="G71" s="303"/>
      <c r="H71" s="186"/>
      <c r="I71" s="164"/>
      <c r="J71" s="189"/>
      <c r="K71" s="302"/>
    </row>
    <row r="72" spans="2:11" ht="15.5" x14ac:dyDescent="0.35">
      <c r="B72" s="154" t="s">
        <v>80</v>
      </c>
      <c r="C72" s="157"/>
      <c r="D72" s="158"/>
      <c r="E72" s="546"/>
      <c r="F72" s="547"/>
      <c r="G72" s="547"/>
      <c r="H72" s="547"/>
      <c r="I72" s="547"/>
      <c r="J72" s="547"/>
      <c r="K72" s="548"/>
    </row>
    <row r="73" spans="2:11" ht="15" customHeight="1" x14ac:dyDescent="0.35">
      <c r="B73" s="154"/>
      <c r="C73" s="154"/>
      <c r="D73" s="307" t="s">
        <v>9</v>
      </c>
      <c r="E73" s="549"/>
      <c r="F73" s="550"/>
      <c r="G73" s="550"/>
      <c r="H73" s="550"/>
      <c r="I73" s="550"/>
      <c r="J73" s="550"/>
      <c r="K73" s="551"/>
    </row>
    <row r="74" spans="2:11" ht="15.75" customHeight="1" x14ac:dyDescent="0.35">
      <c r="B74" s="155"/>
      <c r="C74" s="155"/>
      <c r="D74" s="158"/>
      <c r="E74" s="549"/>
      <c r="F74" s="550"/>
      <c r="G74" s="550"/>
      <c r="H74" s="550"/>
      <c r="I74" s="550"/>
      <c r="J74" s="550"/>
      <c r="K74" s="551"/>
    </row>
    <row r="75" spans="2:11" ht="15.75" customHeight="1" x14ac:dyDescent="0.35">
      <c r="B75" s="155"/>
      <c r="C75" s="155"/>
      <c r="D75" s="158"/>
      <c r="E75" s="549"/>
      <c r="F75" s="550"/>
      <c r="G75" s="550"/>
      <c r="H75" s="550"/>
      <c r="I75" s="550"/>
      <c r="J75" s="550"/>
      <c r="K75" s="551"/>
    </row>
    <row r="76" spans="2:11" ht="15.5" x14ac:dyDescent="0.35">
      <c r="B76" s="154"/>
      <c r="C76" s="157"/>
      <c r="D76" s="307"/>
      <c r="E76" s="549"/>
      <c r="F76" s="550"/>
      <c r="G76" s="550"/>
      <c r="H76" s="550"/>
      <c r="I76" s="550"/>
      <c r="J76" s="550"/>
      <c r="K76" s="551"/>
    </row>
    <row r="77" spans="2:11" ht="15.5" x14ac:dyDescent="0.35">
      <c r="B77" s="154"/>
      <c r="C77" s="180"/>
      <c r="D77" s="153"/>
      <c r="E77" s="549"/>
      <c r="F77" s="550"/>
      <c r="G77" s="550"/>
      <c r="H77" s="550"/>
      <c r="I77" s="550"/>
      <c r="J77" s="550"/>
      <c r="K77" s="551"/>
    </row>
    <row r="78" spans="2:11" s="188" customFormat="1" x14ac:dyDescent="0.35">
      <c r="B78" s="186"/>
      <c r="C78" s="186"/>
      <c r="D78" s="43"/>
      <c r="E78" s="549"/>
      <c r="F78" s="550"/>
      <c r="G78" s="550"/>
      <c r="H78" s="550"/>
      <c r="I78" s="550"/>
      <c r="J78" s="550"/>
      <c r="K78" s="551"/>
    </row>
    <row r="79" spans="2:11" s="188" customFormat="1" ht="33" customHeight="1" x14ac:dyDescent="0.35">
      <c r="C79" s="308"/>
      <c r="D79" s="43"/>
      <c r="E79" s="552"/>
      <c r="F79" s="553"/>
      <c r="G79" s="553"/>
      <c r="H79" s="553"/>
      <c r="I79" s="553"/>
      <c r="J79" s="553"/>
      <c r="K79" s="554"/>
    </row>
    <row r="80" spans="2:11" s="188" customFormat="1" x14ac:dyDescent="0.35">
      <c r="C80" s="309"/>
      <c r="D80" s="158"/>
      <c r="E80" s="158"/>
      <c r="F80" s="158"/>
      <c r="G80" s="158"/>
      <c r="H80" s="158"/>
      <c r="I80" s="158"/>
      <c r="J80" s="158"/>
      <c r="K80" s="158"/>
    </row>
    <row r="94" spans="2:11" ht="15.5" x14ac:dyDescent="0.35">
      <c r="B94" s="154"/>
      <c r="C94" s="310"/>
      <c r="D94" s="154"/>
      <c r="E94" s="154"/>
      <c r="F94" s="154"/>
      <c r="G94" s="154"/>
      <c r="H94" s="154"/>
      <c r="I94" s="154"/>
      <c r="J94" s="154"/>
      <c r="K94" s="154"/>
    </row>
    <row r="95" spans="2:11" x14ac:dyDescent="0.35">
      <c r="B95" s="154"/>
    </row>
    <row r="96" spans="2:11" x14ac:dyDescent="0.35">
      <c r="B96" s="154"/>
    </row>
    <row r="97" spans="2:11" x14ac:dyDescent="0.35">
      <c r="B97" s="154"/>
    </row>
    <row r="98" spans="2:11" x14ac:dyDescent="0.35">
      <c r="B98" s="154"/>
    </row>
    <row r="99" spans="2:11" x14ac:dyDescent="0.35">
      <c r="B99" s="154"/>
    </row>
    <row r="100" spans="2:11" x14ac:dyDescent="0.35">
      <c r="B100" s="154"/>
    </row>
    <row r="101" spans="2:11" x14ac:dyDescent="0.35">
      <c r="B101" s="154"/>
    </row>
    <row r="102" spans="2:11" x14ac:dyDescent="0.35">
      <c r="B102" s="154"/>
    </row>
    <row r="103" spans="2:11" x14ac:dyDescent="0.35">
      <c r="B103" s="154"/>
    </row>
    <row r="104" spans="2:11" x14ac:dyDescent="0.35">
      <c r="B104" s="154"/>
    </row>
    <row r="105" spans="2:11" x14ac:dyDescent="0.35">
      <c r="B105" s="154"/>
    </row>
    <row r="106" spans="2:11" x14ac:dyDescent="0.35">
      <c r="B106" s="154"/>
      <c r="C106" s="154"/>
      <c r="D106" s="154"/>
      <c r="E106" s="154"/>
      <c r="F106" s="154"/>
      <c r="G106" s="154"/>
      <c r="H106" s="154"/>
      <c r="I106" s="154"/>
      <c r="J106" s="154"/>
      <c r="K106" s="154"/>
    </row>
    <row r="107" spans="2:11" x14ac:dyDescent="0.35">
      <c r="B107" s="154"/>
      <c r="C107" s="154"/>
      <c r="D107" s="154"/>
      <c r="E107" s="154"/>
      <c r="F107" s="154"/>
      <c r="G107" s="154"/>
      <c r="H107" s="154"/>
      <c r="I107" s="154"/>
      <c r="J107" s="154"/>
      <c r="K107" s="154"/>
    </row>
    <row r="108" spans="2:11" x14ac:dyDescent="0.35">
      <c r="B108" s="154"/>
      <c r="C108" s="154"/>
      <c r="D108" s="154"/>
      <c r="E108" s="154"/>
      <c r="F108" s="154"/>
      <c r="G108" s="154"/>
      <c r="H108" s="154"/>
      <c r="I108" s="154"/>
      <c r="J108" s="154"/>
      <c r="K108" s="154"/>
    </row>
    <row r="109" spans="2:11" x14ac:dyDescent="0.35">
      <c r="B109" s="154"/>
      <c r="C109" s="154"/>
      <c r="D109" s="154"/>
      <c r="E109" s="154"/>
      <c r="F109" s="154"/>
      <c r="G109" s="154"/>
      <c r="H109" s="154"/>
      <c r="I109" s="154"/>
      <c r="J109" s="154"/>
      <c r="K109" s="154"/>
    </row>
    <row r="110" spans="2:11" x14ac:dyDescent="0.35">
      <c r="B110" s="154"/>
      <c r="C110" s="154"/>
      <c r="D110" s="154"/>
      <c r="E110" s="154"/>
      <c r="F110" s="154"/>
      <c r="G110" s="154"/>
      <c r="H110" s="154"/>
      <c r="I110" s="154"/>
      <c r="J110" s="154"/>
      <c r="K110" s="154"/>
    </row>
    <row r="111" spans="2:11" x14ac:dyDescent="0.35">
      <c r="B111" s="154"/>
      <c r="C111" s="154"/>
      <c r="D111" s="154"/>
      <c r="E111" s="154"/>
      <c r="F111" s="154"/>
      <c r="G111" s="154"/>
      <c r="H111" s="154"/>
      <c r="I111" s="154"/>
      <c r="J111" s="154"/>
      <c r="K111" s="154"/>
    </row>
    <row r="112" spans="2:11" x14ac:dyDescent="0.35">
      <c r="E112" s="154"/>
      <c r="F112" s="154"/>
      <c r="G112" s="154"/>
      <c r="H112" s="154"/>
      <c r="I112" s="154"/>
      <c r="J112" s="154"/>
      <c r="K112" s="154"/>
    </row>
    <row r="113" spans="5:11" x14ac:dyDescent="0.35">
      <c r="E113" s="154"/>
      <c r="F113" s="154"/>
      <c r="G113" s="154"/>
      <c r="H113" s="154"/>
      <c r="I113" s="154"/>
      <c r="J113" s="154"/>
      <c r="K113" s="154"/>
    </row>
    <row r="114" spans="5:11" x14ac:dyDescent="0.35">
      <c r="E114" s="154"/>
      <c r="F114" s="154"/>
      <c r="G114" s="154"/>
      <c r="H114" s="154"/>
      <c r="I114" s="154"/>
      <c r="J114" s="154"/>
      <c r="K114" s="154"/>
    </row>
  </sheetData>
  <mergeCells count="30">
    <mergeCell ref="E30:J30"/>
    <mergeCell ref="E32:J32"/>
    <mergeCell ref="E34:J34"/>
    <mergeCell ref="E37:J37"/>
    <mergeCell ref="B48:C49"/>
    <mergeCell ref="B53:C53"/>
    <mergeCell ref="H66:H67"/>
    <mergeCell ref="E42:K42"/>
    <mergeCell ref="K66:K67"/>
    <mergeCell ref="E72:K79"/>
    <mergeCell ref="E44:K46"/>
    <mergeCell ref="D66:D67"/>
    <mergeCell ref="G66:G67"/>
    <mergeCell ref="J66:J67"/>
    <mergeCell ref="G2:J2"/>
    <mergeCell ref="G59:K60"/>
    <mergeCell ref="E66:E67"/>
    <mergeCell ref="E48:F48"/>
    <mergeCell ref="E51:F51"/>
    <mergeCell ref="D53:K53"/>
    <mergeCell ref="B54:I54"/>
    <mergeCell ref="B51:C51"/>
    <mergeCell ref="C34:C35"/>
    <mergeCell ref="D65:J65"/>
    <mergeCell ref="B7:I7"/>
    <mergeCell ref="E27:J28"/>
    <mergeCell ref="B18:C19"/>
    <mergeCell ref="E18:J20"/>
    <mergeCell ref="A2:E2"/>
    <mergeCell ref="B4:J4"/>
  </mergeCells>
  <pageMargins left="0.25" right="0.25" top="0.75" bottom="0.75" header="0.3" footer="0.3"/>
  <pageSetup scale="98" orientation="portrait" r:id="rId1"/>
  <headerFooter>
    <oddFooter xml:space="preserve">&amp;L&amp;A&amp;RPage &amp;P of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1"/>
  <sheetViews>
    <sheetView topLeftCell="A19" zoomScaleNormal="100" workbookViewId="0">
      <selection activeCell="Q14" sqref="Q14"/>
    </sheetView>
  </sheetViews>
  <sheetFormatPr defaultRowHeight="14.5" x14ac:dyDescent="0.35"/>
  <sheetData>
    <row r="2" spans="1:19" ht="18.5" x14ac:dyDescent="0.45">
      <c r="A2" s="566" t="s">
        <v>212</v>
      </c>
      <c r="B2" s="566"/>
      <c r="C2" s="566"/>
      <c r="D2" s="566"/>
      <c r="E2" s="1"/>
      <c r="F2" s="569" t="s">
        <v>111</v>
      </c>
      <c r="G2" s="569"/>
      <c r="H2" s="569"/>
      <c r="I2" s="569"/>
      <c r="J2" s="1"/>
      <c r="K2" s="1"/>
      <c r="L2" s="1"/>
      <c r="M2" s="1"/>
      <c r="N2" s="1"/>
      <c r="O2" s="1"/>
    </row>
    <row r="4" spans="1:19" ht="18.5" x14ac:dyDescent="0.35">
      <c r="B4" s="568" t="s">
        <v>70</v>
      </c>
      <c r="C4" s="568"/>
      <c r="D4" s="568"/>
      <c r="E4" s="568"/>
      <c r="F4" s="568"/>
      <c r="G4" s="568"/>
      <c r="H4" s="568"/>
      <c r="I4" s="568"/>
      <c r="J4" s="568"/>
      <c r="K4" s="568"/>
    </row>
    <row r="5" spans="1:19" s="18" customFormat="1" ht="18.5" x14ac:dyDescent="0.35">
      <c r="B5" s="129"/>
      <c r="C5" s="129"/>
      <c r="D5" s="129"/>
      <c r="E5" s="129"/>
      <c r="F5" s="129"/>
      <c r="G5" s="129"/>
      <c r="H5" s="129"/>
    </row>
    <row r="6" spans="1:19" ht="15.5" x14ac:dyDescent="0.35">
      <c r="B6" s="8" t="s">
        <v>309</v>
      </c>
      <c r="D6" s="1"/>
      <c r="F6" s="1"/>
      <c r="G6" s="1"/>
      <c r="H6" s="1"/>
      <c r="I6" s="1"/>
      <c r="J6" s="1"/>
      <c r="K6" s="1"/>
      <c r="L6" s="1"/>
      <c r="M6" s="1"/>
      <c r="N6" s="1"/>
      <c r="O6" s="1"/>
      <c r="S6" s="130"/>
    </row>
    <row r="7" spans="1:19" ht="15.5" x14ac:dyDescent="0.35">
      <c r="D7" s="1"/>
      <c r="E7" s="6"/>
      <c r="F7" s="1"/>
      <c r="G7" s="1"/>
      <c r="H7" s="1"/>
      <c r="I7" s="1"/>
      <c r="J7" s="1"/>
      <c r="K7" s="1"/>
      <c r="L7" s="1"/>
      <c r="M7" s="1"/>
      <c r="N7" s="1"/>
      <c r="O7" s="1"/>
      <c r="S7" s="131"/>
    </row>
    <row r="8" spans="1:19" ht="15.75" customHeight="1" x14ac:dyDescent="0.35">
      <c r="B8" s="512" t="s">
        <v>599</v>
      </c>
      <c r="C8" s="512"/>
      <c r="D8" s="512"/>
      <c r="E8" s="512"/>
      <c r="F8" s="512"/>
      <c r="G8" s="512"/>
      <c r="H8" s="512"/>
      <c r="I8" s="512"/>
      <c r="J8" s="512"/>
      <c r="K8" s="512"/>
      <c r="L8" s="512"/>
      <c r="M8" s="512"/>
      <c r="N8" s="512"/>
      <c r="O8" s="512"/>
    </row>
    <row r="9" spans="1:19" ht="15.75" customHeight="1" x14ac:dyDescent="0.35">
      <c r="B9" s="512"/>
      <c r="C9" s="512"/>
      <c r="D9" s="512"/>
      <c r="E9" s="512"/>
      <c r="F9" s="512"/>
      <c r="G9" s="512"/>
      <c r="H9" s="512"/>
      <c r="I9" s="512"/>
      <c r="J9" s="512"/>
      <c r="K9" s="512"/>
      <c r="L9" s="512"/>
      <c r="M9" s="512"/>
      <c r="N9" s="512"/>
      <c r="O9" s="512"/>
    </row>
    <row r="10" spans="1:19" ht="7.5" customHeight="1" x14ac:dyDescent="0.35">
      <c r="B10" s="109"/>
      <c r="C10" s="109"/>
      <c r="D10" s="109"/>
      <c r="E10" s="109"/>
      <c r="F10" s="109"/>
      <c r="G10" s="109"/>
      <c r="H10" s="109"/>
      <c r="I10" s="109"/>
      <c r="J10" s="109"/>
      <c r="K10" s="109"/>
      <c r="L10" s="109"/>
      <c r="M10" s="109"/>
      <c r="N10" s="109"/>
      <c r="O10" s="109"/>
    </row>
    <row r="11" spans="1:19" ht="15.5" x14ac:dyDescent="0.35">
      <c r="B11" s="146"/>
      <c r="C11" s="7" t="s">
        <v>597</v>
      </c>
      <c r="D11" s="1"/>
      <c r="E11" s="1" t="s">
        <v>83</v>
      </c>
      <c r="F11" s="567"/>
      <c r="G11" s="567"/>
      <c r="H11" s="567"/>
      <c r="I11" s="567"/>
      <c r="J11" s="567"/>
      <c r="K11" s="567"/>
      <c r="L11" s="567"/>
      <c r="O11" s="1"/>
    </row>
    <row r="12" spans="1:19" ht="15.5" x14ac:dyDescent="0.35">
      <c r="B12" s="146"/>
      <c r="C12" s="7" t="s">
        <v>598</v>
      </c>
      <c r="D12" s="1"/>
      <c r="E12" s="1"/>
      <c r="F12" s="567"/>
      <c r="G12" s="567"/>
      <c r="H12" s="567"/>
      <c r="I12" s="567"/>
      <c r="J12" s="567"/>
      <c r="K12" s="567"/>
      <c r="L12" s="567"/>
      <c r="O12" s="1"/>
    </row>
    <row r="13" spans="1:19" ht="15.5" x14ac:dyDescent="0.35">
      <c r="B13" s="7"/>
      <c r="C13" s="1"/>
      <c r="D13" s="1"/>
      <c r="E13" s="1"/>
      <c r="F13" s="567"/>
      <c r="G13" s="567"/>
      <c r="H13" s="567"/>
      <c r="I13" s="567"/>
      <c r="J13" s="567"/>
      <c r="K13" s="567"/>
      <c r="L13" s="567"/>
      <c r="O13" s="1"/>
    </row>
    <row r="14" spans="1:19" ht="15.5" x14ac:dyDescent="0.35">
      <c r="B14" s="7"/>
      <c r="C14" s="1"/>
      <c r="D14" s="1"/>
      <c r="E14" s="1"/>
      <c r="F14" s="1"/>
      <c r="G14" s="1"/>
      <c r="H14" s="1"/>
      <c r="I14" s="1"/>
      <c r="J14" s="1"/>
      <c r="K14" s="1"/>
      <c r="O14" s="1"/>
    </row>
    <row r="15" spans="1:19" ht="15.5" x14ac:dyDescent="0.35">
      <c r="B15" s="108" t="s">
        <v>604</v>
      </c>
      <c r="I15" s="1"/>
      <c r="J15" s="1"/>
      <c r="K15" s="1"/>
      <c r="O15" s="1"/>
    </row>
    <row r="16" spans="1:19" ht="108.75" customHeight="1" x14ac:dyDescent="0.35">
      <c r="B16" s="505" t="s">
        <v>618</v>
      </c>
      <c r="C16" s="505"/>
      <c r="D16" s="505"/>
      <c r="E16" s="505"/>
      <c r="F16" s="505"/>
      <c r="G16" s="505"/>
      <c r="H16" s="505"/>
      <c r="I16" s="505"/>
      <c r="J16" s="505"/>
      <c r="K16" s="505"/>
      <c r="L16" s="505"/>
      <c r="M16" s="505"/>
      <c r="N16" s="505"/>
      <c r="O16" s="505"/>
    </row>
    <row r="18" spans="2:22" ht="15.5" x14ac:dyDescent="0.35">
      <c r="B18" s="1" t="s">
        <v>605</v>
      </c>
      <c r="C18" s="6"/>
      <c r="D18" s="1"/>
      <c r="E18" s="1"/>
      <c r="F18" s="1"/>
      <c r="G18" s="1"/>
      <c r="H18" s="1"/>
      <c r="I18" s="1"/>
      <c r="J18" s="1"/>
      <c r="K18" s="1"/>
      <c r="L18" s="1"/>
      <c r="M18" s="1"/>
      <c r="N18" s="1"/>
      <c r="O18" s="1"/>
      <c r="P18" s="1"/>
      <c r="Q18" s="1"/>
      <c r="R18" s="1"/>
      <c r="S18" s="1"/>
      <c r="T18" s="1"/>
      <c r="U18" s="1"/>
      <c r="V18" s="1"/>
    </row>
    <row r="19" spans="2:22" x14ac:dyDescent="0.35">
      <c r="D19" s="1"/>
      <c r="E19" s="1"/>
      <c r="F19" s="1"/>
      <c r="G19" s="1"/>
      <c r="H19" s="14"/>
      <c r="I19" s="14"/>
      <c r="J19" s="14"/>
      <c r="K19" s="14"/>
      <c r="L19" s="14"/>
      <c r="M19" s="1"/>
      <c r="N19" s="1"/>
      <c r="O19" s="1"/>
      <c r="P19" s="1"/>
      <c r="Q19" s="1"/>
    </row>
    <row r="20" spans="2:22" x14ac:dyDescent="0.35">
      <c r="C20" s="68" t="s">
        <v>600</v>
      </c>
      <c r="E20" s="1"/>
      <c r="F20" s="1"/>
      <c r="G20" s="1"/>
      <c r="H20" s="560"/>
      <c r="I20" s="561"/>
      <c r="J20" s="561"/>
      <c r="K20" s="561"/>
      <c r="L20" s="562"/>
      <c r="M20" s="1"/>
      <c r="N20" s="1"/>
      <c r="O20" s="1"/>
      <c r="P20" s="1"/>
      <c r="Q20" s="1"/>
    </row>
    <row r="21" spans="2:22" x14ac:dyDescent="0.35">
      <c r="C21" s="68"/>
      <c r="E21" s="1"/>
      <c r="F21" s="1"/>
      <c r="G21" s="1"/>
      <c r="H21" s="563"/>
      <c r="I21" s="564"/>
      <c r="J21" s="564"/>
      <c r="K21" s="564"/>
      <c r="L21" s="565"/>
      <c r="M21" s="1"/>
      <c r="N21" s="1"/>
      <c r="O21" s="1"/>
      <c r="P21" s="1"/>
      <c r="Q21" s="1"/>
    </row>
    <row r="22" spans="2:22" x14ac:dyDescent="0.35">
      <c r="C22" s="68"/>
      <c r="E22" s="1"/>
      <c r="F22" s="1"/>
      <c r="G22" s="1"/>
      <c r="H22" s="17"/>
      <c r="I22" s="17"/>
      <c r="J22" s="17"/>
      <c r="K22" s="17"/>
      <c r="L22" s="17"/>
      <c r="M22" s="1"/>
      <c r="N22" s="1"/>
      <c r="O22" s="1"/>
      <c r="P22" s="1"/>
      <c r="Q22" s="1"/>
    </row>
    <row r="23" spans="2:22" x14ac:dyDescent="0.35">
      <c r="C23" s="68" t="s">
        <v>601</v>
      </c>
      <c r="E23" s="1"/>
      <c r="F23" s="1"/>
      <c r="G23" s="1"/>
      <c r="H23" s="560"/>
      <c r="I23" s="561"/>
      <c r="J23" s="561"/>
      <c r="K23" s="561"/>
      <c r="L23" s="562"/>
      <c r="M23" s="1"/>
      <c r="N23" s="1"/>
      <c r="O23" s="1"/>
      <c r="P23" s="1"/>
      <c r="Q23" s="1"/>
    </row>
    <row r="24" spans="2:22" x14ac:dyDescent="0.35">
      <c r="C24" s="68"/>
      <c r="E24" s="1"/>
      <c r="F24" s="1"/>
      <c r="G24" s="1"/>
      <c r="H24" s="563"/>
      <c r="I24" s="564"/>
      <c r="J24" s="564"/>
      <c r="K24" s="564"/>
      <c r="L24" s="565"/>
      <c r="M24" s="1"/>
      <c r="N24" s="1"/>
      <c r="O24" s="1"/>
      <c r="P24" s="1"/>
      <c r="Q24" s="1"/>
    </row>
    <row r="25" spans="2:22" x14ac:dyDescent="0.35">
      <c r="C25" s="68"/>
      <c r="E25" s="1"/>
      <c r="F25" s="1"/>
      <c r="G25" s="1"/>
      <c r="H25" s="17"/>
      <c r="I25" s="17"/>
      <c r="J25" s="17"/>
      <c r="K25" s="17"/>
      <c r="L25" s="17"/>
      <c r="M25" s="1"/>
      <c r="N25" s="1"/>
      <c r="O25" s="1"/>
      <c r="P25" s="1"/>
      <c r="Q25" s="1"/>
    </row>
    <row r="26" spans="2:22" ht="18.75" customHeight="1" x14ac:dyDescent="0.35">
      <c r="C26" s="68" t="s">
        <v>602</v>
      </c>
      <c r="E26" s="1"/>
      <c r="F26" s="1"/>
      <c r="G26" s="1"/>
      <c r="H26" s="560"/>
      <c r="I26" s="561"/>
      <c r="J26" s="561"/>
      <c r="K26" s="561"/>
      <c r="L26" s="562"/>
      <c r="M26" s="1"/>
      <c r="N26" s="1"/>
      <c r="O26" s="1"/>
      <c r="P26" s="1"/>
      <c r="Q26" s="1"/>
    </row>
    <row r="27" spans="2:22" ht="18" customHeight="1" x14ac:dyDescent="0.35">
      <c r="C27" s="68"/>
      <c r="E27" s="1"/>
      <c r="F27" s="1"/>
      <c r="G27" s="1"/>
      <c r="H27" s="563"/>
      <c r="I27" s="564"/>
      <c r="J27" s="564"/>
      <c r="K27" s="564"/>
      <c r="L27" s="565"/>
      <c r="M27" s="1"/>
      <c r="N27" s="1"/>
      <c r="O27" s="1"/>
      <c r="P27" s="1"/>
      <c r="Q27" s="1"/>
    </row>
    <row r="28" spans="2:22" x14ac:dyDescent="0.35">
      <c r="C28" s="68"/>
      <c r="E28" s="1"/>
      <c r="F28" s="1"/>
      <c r="G28" s="1"/>
      <c r="H28" s="17"/>
      <c r="I28" s="17"/>
      <c r="J28" s="17"/>
      <c r="K28" s="17"/>
      <c r="L28" s="17"/>
      <c r="M28" s="1"/>
      <c r="N28" s="1"/>
      <c r="O28" s="1"/>
      <c r="P28" s="1"/>
      <c r="Q28" s="1"/>
    </row>
    <row r="29" spans="2:22" ht="19.5" customHeight="1" x14ac:dyDescent="0.35">
      <c r="C29" s="68" t="s">
        <v>603</v>
      </c>
      <c r="E29" s="1"/>
      <c r="F29" s="1"/>
      <c r="G29" s="1"/>
      <c r="H29" s="560"/>
      <c r="I29" s="561"/>
      <c r="J29" s="561"/>
      <c r="K29" s="561"/>
      <c r="L29" s="562"/>
      <c r="M29" s="1"/>
      <c r="N29" s="1"/>
      <c r="O29" s="1"/>
      <c r="P29" s="1"/>
      <c r="Q29" s="1"/>
    </row>
    <row r="30" spans="2:22" ht="18" customHeight="1" x14ac:dyDescent="0.35">
      <c r="D30" s="6"/>
      <c r="E30" s="1"/>
      <c r="F30" s="1"/>
      <c r="G30" s="1"/>
      <c r="H30" s="563"/>
      <c r="I30" s="564"/>
      <c r="J30" s="564"/>
      <c r="K30" s="564"/>
      <c r="L30" s="565"/>
      <c r="M30" s="1"/>
      <c r="N30" s="1"/>
      <c r="O30" s="1"/>
      <c r="P30" s="1"/>
      <c r="Q30" s="1"/>
    </row>
    <row r="31" spans="2:22" x14ac:dyDescent="0.35">
      <c r="D31" s="1"/>
      <c r="E31" s="1"/>
      <c r="F31" s="1"/>
      <c r="G31" s="1"/>
      <c r="H31" s="14"/>
      <c r="I31" s="14"/>
      <c r="J31" s="14"/>
      <c r="K31" s="14"/>
      <c r="L31" s="14"/>
      <c r="M31" s="1"/>
      <c r="N31" s="1"/>
      <c r="O31" s="1"/>
      <c r="P31" s="1"/>
      <c r="Q31" s="1"/>
    </row>
  </sheetData>
  <mergeCells count="10">
    <mergeCell ref="H23:L24"/>
    <mergeCell ref="H26:L27"/>
    <mergeCell ref="H29:L30"/>
    <mergeCell ref="A2:D2"/>
    <mergeCell ref="F11:L13"/>
    <mergeCell ref="B4:K4"/>
    <mergeCell ref="F2:I2"/>
    <mergeCell ref="B8:O9"/>
    <mergeCell ref="B16:O16"/>
    <mergeCell ref="H20:L21"/>
  </mergeCells>
  <pageMargins left="0.7" right="0.7" top="0.75" bottom="0.75" header="0.3" footer="0.3"/>
  <pageSetup scale="65" orientation="portrait" r:id="rId1"/>
  <headerFooter>
    <oddFooter>&amp;L&amp;A&amp;RPage_&amp;P of_&amp;P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8"/>
  <sheetViews>
    <sheetView topLeftCell="A7" zoomScaleNormal="100" workbookViewId="0">
      <selection activeCell="B20" sqref="B20:K24"/>
    </sheetView>
  </sheetViews>
  <sheetFormatPr defaultColWidth="9.1796875" defaultRowHeight="14.5" x14ac:dyDescent="0.35"/>
  <cols>
    <col min="1" max="1" width="3.81640625" style="147" customWidth="1"/>
    <col min="2" max="2" width="5.1796875" style="147" customWidth="1"/>
    <col min="3" max="3" width="13.453125" style="147" customWidth="1"/>
    <col min="4" max="4" width="8.81640625" style="147" customWidth="1"/>
    <col min="5" max="5" width="11" style="147" customWidth="1"/>
    <col min="6" max="6" width="10.81640625" style="147" customWidth="1"/>
    <col min="7" max="7" width="9.1796875" style="147"/>
    <col min="8" max="8" width="7.81640625" style="147" customWidth="1"/>
    <col min="9" max="9" width="8.453125" style="147" customWidth="1"/>
    <col min="10" max="10" width="9.1796875" style="147"/>
    <col min="11" max="11" width="7.54296875" style="147" customWidth="1"/>
    <col min="12" max="13" width="3.54296875" style="147" customWidth="1"/>
    <col min="14" max="14" width="6.81640625" style="147" customWidth="1"/>
    <col min="15" max="15" width="7.81640625" style="147" customWidth="1"/>
    <col min="16" max="16" width="16" style="147" customWidth="1"/>
    <col min="17" max="17" width="11.1796875" style="147" customWidth="1"/>
    <col min="18" max="21" width="9.1796875" style="147"/>
    <col min="22" max="22" width="8.81640625" style="147" customWidth="1"/>
    <col min="23" max="23" width="6.1796875" style="147" customWidth="1"/>
    <col min="24" max="24" width="5.453125" style="147" customWidth="1"/>
    <col min="25" max="16384" width="9.1796875" style="147"/>
  </cols>
  <sheetData>
    <row r="2" spans="1:22" ht="18.5" x14ac:dyDescent="0.45">
      <c r="A2" s="590" t="s">
        <v>212</v>
      </c>
      <c r="B2" s="487"/>
      <c r="C2" s="487"/>
      <c r="D2" s="487"/>
      <c r="E2" s="488"/>
      <c r="G2" s="492" t="s">
        <v>323</v>
      </c>
      <c r="H2" s="493"/>
      <c r="I2" s="493"/>
      <c r="J2" s="494"/>
    </row>
    <row r="3" spans="1:22" ht="10.5" customHeight="1" x14ac:dyDescent="0.45">
      <c r="A3" s="148"/>
      <c r="G3" s="149"/>
      <c r="H3" s="149"/>
    </row>
    <row r="4" spans="1:22" ht="19.5" customHeight="1" x14ac:dyDescent="0.35">
      <c r="B4" s="612" t="s">
        <v>70</v>
      </c>
      <c r="C4" s="613"/>
      <c r="D4" s="613"/>
      <c r="E4" s="613"/>
      <c r="F4" s="613"/>
      <c r="G4" s="613"/>
      <c r="H4" s="613"/>
      <c r="I4" s="614"/>
    </row>
    <row r="5" spans="1:22" ht="13.5" customHeight="1" x14ac:dyDescent="0.4">
      <c r="C5" s="150"/>
      <c r="N5" s="151" t="s">
        <v>324</v>
      </c>
    </row>
    <row r="6" spans="1:22" ht="22.5" customHeight="1" x14ac:dyDescent="0.35">
      <c r="B6" s="155" t="s">
        <v>136</v>
      </c>
      <c r="C6" s="154"/>
      <c r="D6" s="154"/>
      <c r="E6" s="154"/>
      <c r="N6" s="156" t="s">
        <v>329</v>
      </c>
      <c r="Q6" s="543"/>
      <c r="R6" s="544"/>
      <c r="S6" s="544"/>
      <c r="T6" s="544"/>
      <c r="U6" s="544"/>
      <c r="V6" s="545"/>
    </row>
    <row r="7" spans="1:22" ht="15.5" x14ac:dyDescent="0.35">
      <c r="B7" s="154" t="s">
        <v>132</v>
      </c>
      <c r="C7" s="157"/>
      <c r="D7" s="154"/>
      <c r="E7" s="593" t="e">
        <f>+'Tab 4 Development General'!E18:J20</f>
        <v>#VALUE!</v>
      </c>
      <c r="F7" s="594"/>
      <c r="G7" s="594"/>
      <c r="H7" s="594"/>
      <c r="I7" s="594"/>
      <c r="J7" s="595"/>
      <c r="N7" s="154"/>
      <c r="O7" s="157"/>
      <c r="P7" s="153"/>
      <c r="Q7" s="153"/>
      <c r="R7" s="153"/>
      <c r="S7" s="153"/>
      <c r="T7" s="153"/>
      <c r="U7" s="158"/>
      <c r="V7" s="153"/>
    </row>
    <row r="8" spans="1:22" ht="21" customHeight="1" x14ac:dyDescent="0.35">
      <c r="B8" s="159" t="s">
        <v>325</v>
      </c>
      <c r="C8" s="157"/>
      <c r="D8" s="154"/>
      <c r="E8" s="596"/>
      <c r="F8" s="597"/>
      <c r="G8" s="597"/>
      <c r="H8" s="597"/>
      <c r="I8" s="597"/>
      <c r="J8" s="598"/>
      <c r="N8" s="160" t="s">
        <v>5</v>
      </c>
      <c r="O8" s="161"/>
      <c r="P8" s="161"/>
      <c r="Q8" s="587"/>
      <c r="R8" s="544"/>
      <c r="S8" s="544"/>
      <c r="T8" s="544"/>
      <c r="U8" s="544"/>
      <c r="V8" s="545"/>
    </row>
    <row r="9" spans="1:22" ht="14.25" customHeight="1" x14ac:dyDescent="0.35">
      <c r="B9" s="154"/>
      <c r="C9" s="157"/>
      <c r="D9" s="154"/>
      <c r="E9" s="154"/>
      <c r="N9" s="157"/>
      <c r="O9" s="161"/>
      <c r="P9" s="161"/>
      <c r="Q9" s="161"/>
      <c r="R9" s="161"/>
      <c r="S9" s="161"/>
      <c r="T9" s="161"/>
      <c r="U9" s="161"/>
      <c r="V9" s="161"/>
    </row>
    <row r="10" spans="1:22" ht="15.75" customHeight="1" x14ac:dyDescent="0.35">
      <c r="B10" s="527" t="s">
        <v>133</v>
      </c>
      <c r="C10" s="527"/>
      <c r="D10" s="580"/>
      <c r="E10" s="546"/>
      <c r="F10" s="547"/>
      <c r="G10" s="547"/>
      <c r="H10" s="547"/>
      <c r="I10" s="547"/>
      <c r="J10" s="548"/>
      <c r="K10" s="158"/>
      <c r="N10" s="157" t="s">
        <v>3</v>
      </c>
      <c r="O10" s="161"/>
      <c r="P10" s="161"/>
      <c r="Q10" s="531"/>
      <c r="R10" s="532"/>
      <c r="S10" s="532"/>
      <c r="T10" s="532"/>
      <c r="U10" s="532"/>
      <c r="V10" s="533"/>
    </row>
    <row r="11" spans="1:22" ht="15" customHeight="1" x14ac:dyDescent="0.35">
      <c r="B11" s="527"/>
      <c r="C11" s="527"/>
      <c r="D11" s="580"/>
      <c r="E11" s="552"/>
      <c r="F11" s="553"/>
      <c r="G11" s="553"/>
      <c r="H11" s="553"/>
      <c r="I11" s="553"/>
      <c r="J11" s="554"/>
      <c r="K11" s="153"/>
      <c r="N11" s="157"/>
      <c r="O11" s="161"/>
      <c r="P11" s="161"/>
      <c r="Q11" s="537"/>
      <c r="R11" s="538"/>
      <c r="S11" s="538"/>
      <c r="T11" s="538"/>
      <c r="U11" s="538"/>
      <c r="V11" s="539"/>
    </row>
    <row r="12" spans="1:22" ht="15" customHeight="1" x14ac:dyDescent="0.35">
      <c r="B12" s="162"/>
      <c r="C12" s="162"/>
      <c r="D12" s="163"/>
      <c r="E12" s="164"/>
      <c r="F12" s="164"/>
      <c r="G12" s="164"/>
      <c r="H12" s="164"/>
      <c r="I12" s="164"/>
      <c r="J12" s="164"/>
      <c r="K12" s="153"/>
      <c r="N12" s="157"/>
      <c r="O12" s="161"/>
      <c r="P12" s="161"/>
      <c r="Q12" s="534"/>
      <c r="R12" s="535"/>
      <c r="S12" s="535"/>
      <c r="T12" s="535"/>
      <c r="U12" s="535"/>
      <c r="V12" s="536"/>
    </row>
    <row r="13" spans="1:22" ht="15.75" customHeight="1" x14ac:dyDescent="0.35">
      <c r="B13" s="157" t="s">
        <v>134</v>
      </c>
      <c r="C13" s="154"/>
      <c r="D13" s="154"/>
      <c r="K13" s="165"/>
      <c r="N13" s="154"/>
      <c r="O13" s="161"/>
      <c r="P13" s="161"/>
      <c r="Q13" s="161"/>
      <c r="R13" s="161"/>
      <c r="S13" s="161"/>
      <c r="T13" s="154"/>
      <c r="U13" s="166"/>
      <c r="V13" s="166"/>
    </row>
    <row r="14" spans="1:22" ht="24.75" customHeight="1" x14ac:dyDescent="0.35">
      <c r="B14" s="154"/>
      <c r="C14" s="167"/>
      <c r="D14" s="157" t="s">
        <v>135</v>
      </c>
      <c r="F14" s="168"/>
      <c r="G14" s="157" t="s">
        <v>624</v>
      </c>
      <c r="K14" s="165"/>
      <c r="N14" s="157" t="s">
        <v>6</v>
      </c>
      <c r="O14" s="165"/>
      <c r="P14" s="165"/>
      <c r="Q14" s="543"/>
      <c r="R14" s="544"/>
      <c r="S14" s="544"/>
      <c r="T14" s="544"/>
      <c r="U14" s="544"/>
      <c r="V14" s="545"/>
    </row>
    <row r="15" spans="1:22" ht="11.25" customHeight="1" x14ac:dyDescent="0.35">
      <c r="B15" s="169"/>
      <c r="C15" s="170"/>
      <c r="D15" s="154"/>
      <c r="K15" s="153"/>
      <c r="N15" s="157"/>
      <c r="O15" s="165"/>
      <c r="P15" s="165"/>
      <c r="Q15" s="165"/>
      <c r="R15" s="165"/>
      <c r="S15" s="165"/>
      <c r="T15" s="154"/>
      <c r="U15" s="158"/>
      <c r="V15" s="158"/>
    </row>
    <row r="16" spans="1:22" ht="19.5" customHeight="1" x14ac:dyDescent="0.35">
      <c r="B16" s="154"/>
      <c r="C16" s="167"/>
      <c r="D16" s="157" t="s">
        <v>619</v>
      </c>
      <c r="E16" s="154"/>
      <c r="F16" s="154"/>
      <c r="G16" s="154"/>
      <c r="H16" s="154"/>
      <c r="I16" s="154"/>
      <c r="J16" s="154"/>
      <c r="K16" s="154"/>
      <c r="N16" s="527" t="s">
        <v>7</v>
      </c>
      <c r="O16" s="527"/>
      <c r="P16" s="165"/>
      <c r="Q16" s="543"/>
      <c r="R16" s="544"/>
      <c r="S16" s="544"/>
      <c r="T16" s="544"/>
      <c r="U16" s="544"/>
      <c r="V16" s="545"/>
    </row>
    <row r="17" spans="2:24" ht="9.75" customHeight="1" x14ac:dyDescent="0.35">
      <c r="B17" s="169"/>
      <c r="C17" s="172"/>
      <c r="D17" s="154"/>
      <c r="E17" s="154"/>
      <c r="F17" s="154"/>
      <c r="G17" s="157" t="s">
        <v>1</v>
      </c>
      <c r="H17" s="154"/>
      <c r="I17" s="154"/>
      <c r="J17" s="154"/>
      <c r="K17" s="154"/>
      <c r="N17" s="154"/>
      <c r="O17" s="161"/>
      <c r="P17" s="161"/>
      <c r="Q17" s="161"/>
      <c r="R17" s="161"/>
      <c r="S17" s="161"/>
      <c r="T17" s="154"/>
      <c r="U17" s="158"/>
      <c r="V17" s="165"/>
    </row>
    <row r="18" spans="2:24" ht="19.5" customHeight="1" x14ac:dyDescent="0.35">
      <c r="B18" s="169"/>
      <c r="C18" s="173"/>
      <c r="D18" s="154" t="s">
        <v>137</v>
      </c>
      <c r="E18" s="154"/>
      <c r="F18" s="154" t="s">
        <v>83</v>
      </c>
      <c r="G18" s="581"/>
      <c r="H18" s="582"/>
      <c r="I18" s="582"/>
      <c r="J18" s="582"/>
      <c r="K18" s="583"/>
      <c r="N18" s="157" t="s">
        <v>8</v>
      </c>
      <c r="O18" s="165"/>
      <c r="P18" s="165"/>
      <c r="Q18" s="543"/>
      <c r="R18" s="544"/>
      <c r="S18" s="544"/>
      <c r="T18" s="544"/>
      <c r="U18" s="544"/>
      <c r="V18" s="545"/>
    </row>
    <row r="19" spans="2:24" ht="21" customHeight="1" x14ac:dyDescent="0.35">
      <c r="B19" s="169"/>
      <c r="C19" s="172"/>
      <c r="D19" s="154"/>
      <c r="E19" s="154"/>
      <c r="F19" s="154"/>
      <c r="G19" s="584"/>
      <c r="H19" s="585"/>
      <c r="I19" s="585"/>
      <c r="J19" s="585"/>
      <c r="K19" s="586"/>
      <c r="N19" s="154"/>
      <c r="U19" s="154"/>
      <c r="V19" s="154"/>
    </row>
    <row r="20" spans="2:24" ht="21" customHeight="1" x14ac:dyDescent="0.35">
      <c r="B20" s="174" t="s">
        <v>571</v>
      </c>
      <c r="C20" s="175"/>
      <c r="D20" s="176"/>
      <c r="E20" s="176"/>
      <c r="F20" s="176"/>
      <c r="G20" s="177"/>
      <c r="H20" s="177"/>
      <c r="I20" s="177"/>
      <c r="J20" s="177"/>
      <c r="K20" s="178"/>
      <c r="N20" s="154"/>
      <c r="U20" s="154"/>
      <c r="V20" s="154"/>
    </row>
    <row r="21" spans="2:24" ht="21" customHeight="1" x14ac:dyDescent="0.35">
      <c r="B21" s="617" t="s">
        <v>573</v>
      </c>
      <c r="C21" s="618"/>
      <c r="D21" s="618"/>
      <c r="E21" s="618"/>
      <c r="F21" s="618"/>
      <c r="G21" s="618"/>
      <c r="H21" s="618"/>
      <c r="I21" s="618"/>
      <c r="J21" s="618"/>
      <c r="K21" s="619"/>
      <c r="N21" s="154"/>
      <c r="U21" s="154"/>
      <c r="V21" s="154"/>
    </row>
    <row r="22" spans="2:24" ht="17.25" customHeight="1" x14ac:dyDescent="0.35">
      <c r="B22" s="617" t="s">
        <v>574</v>
      </c>
      <c r="C22" s="618"/>
      <c r="D22" s="618"/>
      <c r="E22" s="618"/>
      <c r="F22" s="618"/>
      <c r="G22" s="618"/>
      <c r="H22" s="618"/>
      <c r="I22" s="618"/>
      <c r="J22" s="618"/>
      <c r="K22" s="619"/>
    </row>
    <row r="23" spans="2:24" ht="21" customHeight="1" x14ac:dyDescent="0.35">
      <c r="B23" s="617" t="s">
        <v>620</v>
      </c>
      <c r="C23" s="618"/>
      <c r="D23" s="618"/>
      <c r="E23" s="618"/>
      <c r="F23" s="618"/>
      <c r="G23" s="618"/>
      <c r="H23" s="618"/>
      <c r="I23" s="618"/>
      <c r="J23" s="618"/>
      <c r="K23" s="619"/>
    </row>
    <row r="24" spans="2:24" ht="36" customHeight="1" x14ac:dyDescent="0.35">
      <c r="B24" s="620" t="s">
        <v>652</v>
      </c>
      <c r="C24" s="621"/>
      <c r="D24" s="621"/>
      <c r="E24" s="621"/>
      <c r="F24" s="621"/>
      <c r="G24" s="621"/>
      <c r="H24" s="621"/>
      <c r="I24" s="621"/>
      <c r="J24" s="621"/>
      <c r="K24" s="622"/>
    </row>
    <row r="25" spans="2:24" ht="15.75" customHeight="1" x14ac:dyDescent="0.35">
      <c r="B25" s="179" t="s">
        <v>142</v>
      </c>
      <c r="C25" s="157"/>
      <c r="D25" s="154"/>
      <c r="E25" s="165"/>
      <c r="F25" s="165"/>
      <c r="G25" s="165"/>
      <c r="H25" s="165"/>
      <c r="I25" s="165"/>
      <c r="J25" s="165"/>
      <c r="K25" s="154"/>
    </row>
    <row r="26" spans="2:24" ht="30" customHeight="1" x14ac:dyDescent="0.35">
      <c r="B26" s="592" t="s">
        <v>326</v>
      </c>
      <c r="C26" s="592"/>
      <c r="D26" s="154"/>
      <c r="E26" s="587"/>
      <c r="F26" s="544"/>
      <c r="G26" s="544"/>
      <c r="H26" s="544"/>
      <c r="I26" s="544"/>
      <c r="J26" s="544"/>
      <c r="K26" s="545"/>
      <c r="N26" s="152" t="s">
        <v>328</v>
      </c>
      <c r="O26" s="157"/>
      <c r="P26" s="153"/>
      <c r="Q26" s="153"/>
      <c r="R26" s="153"/>
      <c r="S26" s="153"/>
      <c r="T26" s="153"/>
      <c r="U26" s="153"/>
      <c r="V26" s="153"/>
    </row>
    <row r="27" spans="2:24" ht="10.5" customHeight="1" x14ac:dyDescent="0.35">
      <c r="B27" s="171"/>
      <c r="C27" s="171"/>
      <c r="D27" s="154"/>
      <c r="E27" s="161"/>
      <c r="F27" s="161"/>
      <c r="G27" s="161"/>
      <c r="H27" s="161"/>
      <c r="I27" s="161"/>
      <c r="J27" s="161"/>
      <c r="K27" s="161"/>
      <c r="N27" s="181"/>
      <c r="O27" s="157"/>
      <c r="P27" s="153"/>
      <c r="Q27" s="153"/>
      <c r="R27" s="153"/>
      <c r="S27" s="153"/>
      <c r="T27" s="153"/>
      <c r="U27" s="153"/>
      <c r="V27" s="153"/>
    </row>
    <row r="28" spans="2:24" ht="35.25" customHeight="1" x14ac:dyDescent="0.35">
      <c r="B28" s="180" t="s">
        <v>141</v>
      </c>
      <c r="D28" s="154"/>
      <c r="E28" s="546"/>
      <c r="F28" s="547"/>
      <c r="G28" s="547"/>
      <c r="H28" s="547"/>
      <c r="I28" s="547"/>
      <c r="J28" s="547"/>
      <c r="K28" s="548"/>
      <c r="N28" s="181"/>
      <c r="O28" s="615" t="s">
        <v>216</v>
      </c>
      <c r="P28" s="616"/>
      <c r="Q28" s="182" t="s">
        <v>219</v>
      </c>
      <c r="R28" s="600" t="s">
        <v>217</v>
      </c>
      <c r="S28" s="601"/>
      <c r="T28" s="602" t="s">
        <v>623</v>
      </c>
      <c r="U28" s="602"/>
      <c r="V28" s="602"/>
      <c r="W28" s="602"/>
      <c r="X28" s="183"/>
    </row>
    <row r="29" spans="2:24" ht="30.75" customHeight="1" x14ac:dyDescent="0.35">
      <c r="B29" s="154"/>
      <c r="C29" s="157" t="s">
        <v>139</v>
      </c>
      <c r="D29" s="154"/>
      <c r="E29" s="552"/>
      <c r="F29" s="553"/>
      <c r="G29" s="553"/>
      <c r="H29" s="553"/>
      <c r="I29" s="553"/>
      <c r="J29" s="553"/>
      <c r="K29" s="554"/>
      <c r="L29" s="164"/>
      <c r="M29" s="164"/>
      <c r="N29" s="181"/>
      <c r="O29" s="570"/>
      <c r="P29" s="571"/>
      <c r="Q29" s="578"/>
      <c r="R29" s="570"/>
      <c r="S29" s="571"/>
      <c r="T29" s="531"/>
      <c r="U29" s="532"/>
      <c r="V29" s="532"/>
      <c r="W29" s="533"/>
      <c r="X29" s="161"/>
    </row>
    <row r="30" spans="2:24" ht="15.5" x14ac:dyDescent="0.35">
      <c r="B30" s="154"/>
      <c r="C30" s="157"/>
      <c r="D30" s="154"/>
      <c r="E30" s="165"/>
      <c r="F30" s="165"/>
      <c r="G30" s="165"/>
      <c r="H30" s="165"/>
      <c r="I30" s="165"/>
      <c r="J30" s="165"/>
      <c r="K30" s="165"/>
      <c r="L30" s="164"/>
      <c r="M30" s="164"/>
      <c r="N30" s="154"/>
      <c r="O30" s="572"/>
      <c r="P30" s="573"/>
      <c r="Q30" s="579"/>
      <c r="R30" s="572"/>
      <c r="S30" s="573"/>
      <c r="T30" s="534"/>
      <c r="U30" s="535"/>
      <c r="V30" s="535"/>
      <c r="W30" s="536"/>
      <c r="X30" s="161"/>
    </row>
    <row r="31" spans="2:24" ht="15.75" customHeight="1" x14ac:dyDescent="0.35">
      <c r="B31" s="180" t="s">
        <v>140</v>
      </c>
      <c r="C31" s="157"/>
      <c r="D31" s="171"/>
      <c r="E31" s="184"/>
      <c r="F31" s="185" t="s">
        <v>327</v>
      </c>
      <c r="G31" s="171"/>
      <c r="H31" s="171"/>
      <c r="I31" s="171"/>
      <c r="J31" s="171"/>
      <c r="K31" s="171"/>
      <c r="L31" s="154"/>
      <c r="M31" s="154"/>
      <c r="N31" s="154"/>
      <c r="O31" s="570"/>
      <c r="P31" s="571"/>
      <c r="Q31" s="578"/>
      <c r="R31" s="570"/>
      <c r="S31" s="571"/>
      <c r="T31" s="531"/>
      <c r="U31" s="532"/>
      <c r="V31" s="532"/>
      <c r="W31" s="533"/>
      <c r="X31" s="161"/>
    </row>
    <row r="32" spans="2:24" ht="13.5" customHeight="1" x14ac:dyDescent="0.35">
      <c r="D32" s="153"/>
      <c r="E32" s="153"/>
      <c r="F32" s="153"/>
      <c r="G32" s="153"/>
      <c r="H32" s="158"/>
      <c r="I32" s="153"/>
      <c r="J32" s="158"/>
      <c r="K32" s="186"/>
      <c r="L32" s="186"/>
      <c r="M32" s="186"/>
      <c r="N32" s="186"/>
      <c r="O32" s="572"/>
      <c r="P32" s="573"/>
      <c r="Q32" s="579"/>
      <c r="R32" s="572"/>
      <c r="S32" s="573"/>
      <c r="T32" s="534"/>
      <c r="U32" s="535"/>
      <c r="V32" s="535"/>
      <c r="W32" s="536"/>
      <c r="X32" s="161"/>
    </row>
    <row r="33" spans="1:24" ht="25.5" customHeight="1" x14ac:dyDescent="0.35">
      <c r="B33" s="154"/>
      <c r="C33" s="153" t="s">
        <v>140</v>
      </c>
      <c r="E33" s="587"/>
      <c r="F33" s="544"/>
      <c r="G33" s="544"/>
      <c r="H33" s="544"/>
      <c r="I33" s="544"/>
      <c r="J33" s="544"/>
      <c r="K33" s="545"/>
      <c r="L33" s="186"/>
      <c r="M33" s="186"/>
      <c r="N33" s="186"/>
      <c r="O33" s="570"/>
      <c r="P33" s="571"/>
      <c r="Q33" s="578"/>
      <c r="R33" s="570"/>
      <c r="S33" s="571"/>
      <c r="T33" s="531"/>
      <c r="U33" s="532"/>
      <c r="V33" s="532"/>
      <c r="W33" s="533"/>
      <c r="X33" s="161"/>
    </row>
    <row r="34" spans="1:24" ht="6" customHeight="1" x14ac:dyDescent="0.35">
      <c r="B34" s="154"/>
      <c r="C34" s="157"/>
      <c r="D34" s="153"/>
      <c r="E34" s="153"/>
      <c r="F34" s="153"/>
      <c r="G34" s="153"/>
      <c r="H34" s="153"/>
      <c r="I34" s="153"/>
      <c r="J34" s="158"/>
      <c r="K34" s="153"/>
      <c r="L34" s="153"/>
      <c r="M34" s="153"/>
      <c r="N34" s="153"/>
      <c r="O34" s="572"/>
      <c r="P34" s="573"/>
      <c r="Q34" s="579"/>
      <c r="R34" s="572"/>
      <c r="S34" s="573"/>
      <c r="T34" s="534"/>
      <c r="U34" s="535"/>
      <c r="V34" s="535"/>
      <c r="W34" s="536"/>
      <c r="X34" s="161"/>
    </row>
    <row r="35" spans="1:24" ht="23.25" customHeight="1" x14ac:dyDescent="0.35">
      <c r="C35" s="160" t="s">
        <v>5</v>
      </c>
      <c r="D35" s="161"/>
      <c r="E35" s="587"/>
      <c r="F35" s="544"/>
      <c r="G35" s="544"/>
      <c r="H35" s="544"/>
      <c r="I35" s="544"/>
      <c r="J35" s="544"/>
      <c r="K35" s="545"/>
      <c r="L35" s="153"/>
      <c r="M35" s="153"/>
      <c r="N35" s="153"/>
      <c r="O35" s="570"/>
      <c r="P35" s="571"/>
      <c r="Q35" s="578"/>
      <c r="R35" s="570"/>
      <c r="S35" s="571"/>
      <c r="T35" s="531"/>
      <c r="U35" s="532"/>
      <c r="V35" s="532"/>
      <c r="W35" s="533"/>
      <c r="X35" s="161"/>
    </row>
    <row r="36" spans="1:24" ht="15.5" x14ac:dyDescent="0.35">
      <c r="B36" s="157"/>
      <c r="C36" s="161"/>
      <c r="D36" s="161"/>
      <c r="E36" s="161"/>
      <c r="F36" s="161"/>
      <c r="G36" s="161"/>
      <c r="H36" s="161"/>
      <c r="I36" s="161"/>
      <c r="J36" s="161"/>
      <c r="K36" s="161"/>
      <c r="L36" s="165"/>
      <c r="M36" s="165"/>
      <c r="N36" s="165"/>
      <c r="O36" s="572"/>
      <c r="P36" s="573"/>
      <c r="Q36" s="579"/>
      <c r="R36" s="572"/>
      <c r="S36" s="573"/>
      <c r="T36" s="534"/>
      <c r="U36" s="535"/>
      <c r="V36" s="535"/>
      <c r="W36" s="536"/>
      <c r="X36" s="161"/>
    </row>
    <row r="37" spans="1:24" ht="15.5" x14ac:dyDescent="0.35">
      <c r="C37" s="157" t="s">
        <v>3</v>
      </c>
      <c r="D37" s="161"/>
      <c r="E37" s="546"/>
      <c r="F37" s="547"/>
      <c r="G37" s="547"/>
      <c r="H37" s="547"/>
      <c r="I37" s="547"/>
      <c r="J37" s="547"/>
      <c r="K37" s="548"/>
      <c r="L37" s="165"/>
      <c r="M37" s="165"/>
      <c r="N37" s="165"/>
      <c r="O37" s="570"/>
      <c r="P37" s="571"/>
      <c r="Q37" s="578"/>
      <c r="R37" s="570"/>
      <c r="S37" s="571"/>
      <c r="T37" s="531"/>
      <c r="U37" s="532"/>
      <c r="V37" s="532"/>
      <c r="W37" s="533"/>
      <c r="X37" s="161"/>
    </row>
    <row r="38" spans="1:24" ht="15.5" x14ac:dyDescent="0.35">
      <c r="B38" s="157"/>
      <c r="C38" s="161"/>
      <c r="D38" s="161"/>
      <c r="E38" s="549"/>
      <c r="F38" s="550"/>
      <c r="G38" s="550"/>
      <c r="H38" s="550"/>
      <c r="I38" s="550"/>
      <c r="J38" s="550"/>
      <c r="K38" s="551"/>
      <c r="L38" s="165"/>
      <c r="M38" s="165"/>
      <c r="N38" s="165"/>
      <c r="O38" s="572"/>
      <c r="P38" s="573"/>
      <c r="Q38" s="579"/>
      <c r="R38" s="572"/>
      <c r="S38" s="573"/>
      <c r="T38" s="534"/>
      <c r="U38" s="535"/>
      <c r="V38" s="535"/>
      <c r="W38" s="536"/>
      <c r="X38" s="161"/>
    </row>
    <row r="39" spans="1:24" ht="19.5" customHeight="1" x14ac:dyDescent="0.35">
      <c r="B39" s="157"/>
      <c r="C39" s="161"/>
      <c r="D39" s="161"/>
      <c r="E39" s="552"/>
      <c r="F39" s="553"/>
      <c r="G39" s="553"/>
      <c r="H39" s="553"/>
      <c r="I39" s="553"/>
      <c r="J39" s="553"/>
      <c r="K39" s="554"/>
      <c r="L39" s="165"/>
      <c r="M39" s="165"/>
      <c r="N39" s="165"/>
      <c r="O39" s="570"/>
      <c r="P39" s="571"/>
      <c r="Q39" s="578"/>
      <c r="R39" s="570"/>
      <c r="S39" s="571"/>
      <c r="T39" s="531"/>
      <c r="U39" s="532"/>
      <c r="V39" s="532"/>
      <c r="W39" s="533"/>
      <c r="X39" s="161"/>
    </row>
    <row r="40" spans="1:24" ht="7.5" customHeight="1" x14ac:dyDescent="0.35">
      <c r="B40" s="154"/>
      <c r="C40" s="161"/>
      <c r="D40" s="161"/>
      <c r="E40" s="161"/>
      <c r="F40" s="161"/>
      <c r="G40" s="161"/>
      <c r="H40" s="161"/>
      <c r="I40" s="154"/>
      <c r="J40" s="166"/>
      <c r="K40" s="166"/>
      <c r="L40" s="165"/>
      <c r="M40" s="165"/>
      <c r="N40" s="165"/>
      <c r="O40" s="572"/>
      <c r="P40" s="573"/>
      <c r="Q40" s="579"/>
      <c r="R40" s="572"/>
      <c r="S40" s="573"/>
      <c r="T40" s="534"/>
      <c r="U40" s="535"/>
      <c r="V40" s="535"/>
      <c r="W40" s="536"/>
      <c r="X40" s="161"/>
    </row>
    <row r="41" spans="1:24" ht="17.25" customHeight="1" x14ac:dyDescent="0.35">
      <c r="C41" s="157" t="s">
        <v>6</v>
      </c>
      <c r="D41" s="165"/>
      <c r="E41" s="587"/>
      <c r="F41" s="544"/>
      <c r="G41" s="544"/>
      <c r="H41" s="544"/>
      <c r="I41" s="544"/>
      <c r="J41" s="544"/>
      <c r="K41" s="545"/>
      <c r="L41" s="164"/>
      <c r="M41" s="164"/>
      <c r="N41" s="164"/>
      <c r="O41" s="570"/>
      <c r="P41" s="571"/>
      <c r="Q41" s="578"/>
      <c r="R41" s="570"/>
      <c r="S41" s="571"/>
      <c r="T41" s="531"/>
      <c r="U41" s="532"/>
      <c r="V41" s="532"/>
      <c r="W41" s="533"/>
      <c r="X41" s="161"/>
    </row>
    <row r="42" spans="1:24" ht="15.75" customHeight="1" x14ac:dyDescent="0.35">
      <c r="B42" s="157"/>
      <c r="C42" s="165"/>
      <c r="D42" s="165"/>
      <c r="E42" s="165"/>
      <c r="F42" s="165"/>
      <c r="G42" s="165"/>
      <c r="H42" s="165"/>
      <c r="I42" s="154"/>
      <c r="J42" s="158"/>
      <c r="K42" s="158"/>
      <c r="L42" s="153"/>
      <c r="M42" s="153"/>
      <c r="N42" s="153"/>
      <c r="O42" s="572"/>
      <c r="P42" s="573"/>
      <c r="Q42" s="579"/>
      <c r="R42" s="572"/>
      <c r="S42" s="573"/>
      <c r="T42" s="534"/>
      <c r="U42" s="535"/>
      <c r="V42" s="535"/>
      <c r="W42" s="536"/>
      <c r="X42" s="161"/>
    </row>
    <row r="43" spans="1:24" ht="15.75" customHeight="1" x14ac:dyDescent="0.35">
      <c r="C43" s="162" t="s">
        <v>146</v>
      </c>
      <c r="D43" s="165"/>
      <c r="E43" s="587"/>
      <c r="F43" s="544"/>
      <c r="G43" s="544"/>
      <c r="H43" s="544"/>
      <c r="I43" s="544"/>
      <c r="J43" s="544"/>
      <c r="K43" s="545"/>
      <c r="L43" s="153"/>
      <c r="M43" s="153"/>
      <c r="N43" s="153"/>
      <c r="O43" s="570"/>
      <c r="P43" s="571"/>
      <c r="Q43" s="578"/>
      <c r="R43" s="570"/>
      <c r="S43" s="571"/>
      <c r="T43" s="531"/>
      <c r="U43" s="532"/>
      <c r="V43" s="532"/>
      <c r="W43" s="533"/>
      <c r="X43" s="161"/>
    </row>
    <row r="44" spans="1:24" ht="13.5" customHeight="1" x14ac:dyDescent="0.35">
      <c r="A44" s="157"/>
      <c r="B44" s="154"/>
      <c r="C44" s="161"/>
      <c r="D44" s="161"/>
      <c r="E44" s="161"/>
      <c r="F44" s="161"/>
      <c r="G44" s="161"/>
      <c r="H44" s="161"/>
      <c r="I44" s="154"/>
      <c r="J44" s="158"/>
      <c r="K44" s="165"/>
      <c r="L44" s="187"/>
      <c r="M44" s="187"/>
      <c r="O44" s="572"/>
      <c r="P44" s="573"/>
      <c r="Q44" s="579"/>
      <c r="R44" s="572"/>
      <c r="S44" s="573"/>
      <c r="T44" s="534"/>
      <c r="U44" s="535"/>
      <c r="V44" s="535"/>
      <c r="W44" s="536"/>
      <c r="X44" s="161"/>
    </row>
    <row r="45" spans="1:24" ht="22.5" customHeight="1" x14ac:dyDescent="0.35">
      <c r="C45" s="157" t="s">
        <v>8</v>
      </c>
      <c r="D45" s="165"/>
      <c r="E45" s="543"/>
      <c r="F45" s="544"/>
      <c r="G45" s="544"/>
      <c r="H45" s="544"/>
      <c r="I45" s="544"/>
      <c r="J45" s="544"/>
      <c r="K45" s="545"/>
      <c r="L45" s="153"/>
      <c r="M45" s="153"/>
      <c r="X45" s="188"/>
    </row>
    <row r="46" spans="1:24" ht="15" customHeight="1" x14ac:dyDescent="0.35">
      <c r="B46" s="154"/>
      <c r="C46" s="157"/>
      <c r="D46" s="153"/>
      <c r="E46" s="154"/>
      <c r="F46" s="154"/>
      <c r="G46" s="154"/>
      <c r="H46" s="153"/>
      <c r="I46" s="169"/>
      <c r="J46" s="158"/>
      <c r="K46" s="189"/>
      <c r="L46" s="153"/>
      <c r="M46" s="153"/>
    </row>
    <row r="47" spans="1:24" ht="18" customHeight="1" x14ac:dyDescent="0.35">
      <c r="B47" s="154"/>
      <c r="C47" s="527" t="s">
        <v>572</v>
      </c>
      <c r="D47" s="580"/>
      <c r="E47" s="591"/>
      <c r="F47" s="591"/>
      <c r="G47" s="591"/>
      <c r="H47" s="591"/>
      <c r="I47" s="591"/>
      <c r="J47" s="591"/>
      <c r="K47" s="591"/>
      <c r="L47" s="153"/>
      <c r="M47" s="153"/>
    </row>
    <row r="48" spans="1:24" ht="16.5" customHeight="1" x14ac:dyDescent="0.35">
      <c r="B48" s="154"/>
      <c r="C48" s="527"/>
      <c r="D48" s="580"/>
      <c r="E48" s="591"/>
      <c r="F48" s="591"/>
      <c r="G48" s="591"/>
      <c r="H48" s="591"/>
      <c r="I48" s="591"/>
      <c r="J48" s="591"/>
      <c r="K48" s="591"/>
      <c r="L48" s="153"/>
      <c r="M48" s="153"/>
    </row>
    <row r="49" spans="2:22" ht="17.25" customHeight="1" x14ac:dyDescent="0.35">
      <c r="B49" s="154"/>
      <c r="C49" s="157"/>
      <c r="D49" s="153"/>
      <c r="E49" s="591"/>
      <c r="F49" s="591"/>
      <c r="G49" s="591"/>
      <c r="H49" s="591"/>
      <c r="I49" s="591"/>
      <c r="J49" s="591"/>
      <c r="K49" s="591"/>
      <c r="L49" s="153"/>
      <c r="M49" s="153"/>
    </row>
    <row r="50" spans="2:22" ht="33" customHeight="1" x14ac:dyDescent="0.4">
      <c r="B50" s="190" t="s">
        <v>144</v>
      </c>
      <c r="C50" s="157"/>
      <c r="D50" s="153"/>
      <c r="E50" s="154"/>
      <c r="F50" s="154"/>
      <c r="G50" s="154"/>
      <c r="H50" s="153"/>
      <c r="I50" s="169"/>
      <c r="J50" s="158"/>
      <c r="K50" s="189"/>
      <c r="L50" s="153"/>
      <c r="M50" s="153"/>
      <c r="N50" s="190" t="s">
        <v>143</v>
      </c>
    </row>
    <row r="51" spans="2:22" ht="22.5" customHeight="1" x14ac:dyDescent="0.35">
      <c r="B51" s="157"/>
      <c r="D51" s="153"/>
      <c r="E51" s="165"/>
      <c r="F51" s="165"/>
      <c r="G51" s="165"/>
      <c r="H51" s="165"/>
      <c r="I51" s="165"/>
      <c r="J51" s="165"/>
      <c r="K51" s="165"/>
      <c r="L51" s="153"/>
      <c r="M51" s="153"/>
      <c r="N51" s="147" t="s">
        <v>625</v>
      </c>
    </row>
    <row r="52" spans="2:22" ht="30.75" customHeight="1" x14ac:dyDescent="0.35">
      <c r="B52" s="181"/>
      <c r="C52" s="588" t="s">
        <v>621</v>
      </c>
      <c r="D52" s="589"/>
      <c r="E52" s="191" t="s">
        <v>219</v>
      </c>
      <c r="F52" s="576" t="s">
        <v>217</v>
      </c>
      <c r="G52" s="576"/>
      <c r="H52" s="577" t="s">
        <v>623</v>
      </c>
      <c r="I52" s="577"/>
      <c r="J52" s="577"/>
      <c r="K52" s="577"/>
      <c r="L52" s="153"/>
      <c r="M52" s="153"/>
      <c r="N52" s="154"/>
      <c r="Q52" s="543"/>
      <c r="R52" s="544"/>
      <c r="S52" s="544"/>
      <c r="T52" s="544"/>
      <c r="U52" s="544"/>
      <c r="V52" s="545"/>
    </row>
    <row r="53" spans="2:22" ht="15" customHeight="1" x14ac:dyDescent="0.35">
      <c r="B53" s="181"/>
      <c r="C53" s="570"/>
      <c r="D53" s="571"/>
      <c r="E53" s="574"/>
      <c r="F53" s="531"/>
      <c r="G53" s="533"/>
      <c r="H53" s="531"/>
      <c r="I53" s="532"/>
      <c r="J53" s="532"/>
      <c r="K53" s="533"/>
      <c r="L53" s="153"/>
      <c r="M53" s="153"/>
      <c r="O53" s="157"/>
      <c r="P53" s="153"/>
      <c r="Q53" s="153"/>
      <c r="R53" s="153"/>
      <c r="S53" s="153"/>
      <c r="T53" s="153"/>
      <c r="U53" s="158"/>
      <c r="V53" s="153"/>
    </row>
    <row r="54" spans="2:22" ht="22.5" customHeight="1" x14ac:dyDescent="0.35">
      <c r="B54" s="181"/>
      <c r="C54" s="572"/>
      <c r="D54" s="573"/>
      <c r="E54" s="575"/>
      <c r="F54" s="534"/>
      <c r="G54" s="536"/>
      <c r="H54" s="534"/>
      <c r="I54" s="535"/>
      <c r="J54" s="535"/>
      <c r="K54" s="536"/>
      <c r="L54" s="153"/>
      <c r="M54" s="153"/>
      <c r="N54" s="160" t="s">
        <v>5</v>
      </c>
      <c r="O54" s="161"/>
      <c r="P54" s="161"/>
      <c r="Q54" s="543"/>
      <c r="R54" s="544"/>
      <c r="S54" s="544"/>
      <c r="T54" s="544"/>
      <c r="U54" s="544"/>
      <c r="V54" s="545"/>
    </row>
    <row r="55" spans="2:22" ht="12" customHeight="1" x14ac:dyDescent="0.35">
      <c r="B55" s="181"/>
      <c r="C55" s="570"/>
      <c r="D55" s="571"/>
      <c r="E55" s="574"/>
      <c r="F55" s="531"/>
      <c r="G55" s="533"/>
      <c r="H55" s="531"/>
      <c r="I55" s="532"/>
      <c r="J55" s="532"/>
      <c r="K55" s="533"/>
      <c r="L55" s="153"/>
      <c r="M55" s="153"/>
      <c r="O55" s="161"/>
      <c r="P55" s="161"/>
      <c r="Q55" s="161"/>
      <c r="R55" s="161"/>
      <c r="S55" s="161"/>
      <c r="T55" s="161"/>
      <c r="U55" s="161"/>
      <c r="V55" s="161"/>
    </row>
    <row r="56" spans="2:22" ht="18.75" customHeight="1" x14ac:dyDescent="0.35">
      <c r="B56" s="154"/>
      <c r="C56" s="572"/>
      <c r="D56" s="573"/>
      <c r="E56" s="575"/>
      <c r="F56" s="534"/>
      <c r="G56" s="536"/>
      <c r="H56" s="534"/>
      <c r="I56" s="535"/>
      <c r="J56" s="535"/>
      <c r="K56" s="536"/>
      <c r="N56" s="528" t="s">
        <v>3</v>
      </c>
      <c r="O56" s="528"/>
      <c r="P56" s="161"/>
      <c r="Q56" s="531"/>
      <c r="R56" s="532"/>
      <c r="S56" s="532"/>
      <c r="T56" s="532"/>
      <c r="U56" s="532"/>
      <c r="V56" s="533"/>
    </row>
    <row r="57" spans="2:22" ht="21" customHeight="1" x14ac:dyDescent="0.35">
      <c r="B57" s="154"/>
      <c r="C57" s="570"/>
      <c r="D57" s="571"/>
      <c r="E57" s="574"/>
      <c r="F57" s="531"/>
      <c r="G57" s="533"/>
      <c r="H57" s="531"/>
      <c r="I57" s="532"/>
      <c r="J57" s="532"/>
      <c r="K57" s="533"/>
      <c r="O57" s="161"/>
      <c r="P57" s="161"/>
      <c r="Q57" s="537"/>
      <c r="R57" s="538"/>
      <c r="S57" s="538"/>
      <c r="T57" s="538"/>
      <c r="U57" s="538"/>
      <c r="V57" s="539"/>
    </row>
    <row r="58" spans="2:22" ht="9.75" customHeight="1" x14ac:dyDescent="0.35">
      <c r="B58" s="154"/>
      <c r="C58" s="572"/>
      <c r="D58" s="573"/>
      <c r="E58" s="575"/>
      <c r="F58" s="534"/>
      <c r="G58" s="536"/>
      <c r="H58" s="534"/>
      <c r="I58" s="535"/>
      <c r="J58" s="535"/>
      <c r="K58" s="536"/>
      <c r="N58" s="154"/>
      <c r="O58" s="161"/>
      <c r="P58" s="161"/>
      <c r="Q58" s="534"/>
      <c r="R58" s="535"/>
      <c r="S58" s="535"/>
      <c r="T58" s="535"/>
      <c r="U58" s="535"/>
      <c r="V58" s="536"/>
    </row>
    <row r="59" spans="2:22" ht="13.5" customHeight="1" x14ac:dyDescent="0.35">
      <c r="B59" s="154"/>
      <c r="C59" s="570"/>
      <c r="D59" s="571"/>
      <c r="E59" s="574"/>
      <c r="F59" s="531"/>
      <c r="G59" s="533"/>
      <c r="H59" s="531"/>
      <c r="I59" s="532"/>
      <c r="J59" s="532"/>
      <c r="K59" s="533"/>
      <c r="O59" s="161"/>
      <c r="P59" s="161"/>
      <c r="Q59" s="161"/>
      <c r="R59" s="161"/>
      <c r="S59" s="161"/>
      <c r="T59" s="154"/>
      <c r="U59" s="166"/>
      <c r="V59" s="166"/>
    </row>
    <row r="60" spans="2:22" ht="24.75" customHeight="1" x14ac:dyDescent="0.35">
      <c r="C60" s="572"/>
      <c r="D60" s="573"/>
      <c r="E60" s="575"/>
      <c r="F60" s="534"/>
      <c r="G60" s="536"/>
      <c r="H60" s="534"/>
      <c r="I60" s="535"/>
      <c r="J60" s="535"/>
      <c r="K60" s="536"/>
      <c r="N60" s="528" t="s">
        <v>6</v>
      </c>
      <c r="O60" s="528"/>
      <c r="P60" s="165"/>
      <c r="Q60" s="192"/>
      <c r="R60" s="193"/>
      <c r="S60" s="193"/>
      <c r="T60" s="193"/>
      <c r="U60" s="193"/>
      <c r="V60" s="194"/>
    </row>
    <row r="61" spans="2:22" ht="11.25" customHeight="1" x14ac:dyDescent="0.35">
      <c r="C61" s="570"/>
      <c r="D61" s="571"/>
      <c r="E61" s="574"/>
      <c r="F61" s="531"/>
      <c r="G61" s="533"/>
      <c r="H61" s="531"/>
      <c r="I61" s="532"/>
      <c r="J61" s="532"/>
      <c r="K61" s="533"/>
      <c r="O61" s="165"/>
      <c r="P61" s="165"/>
      <c r="Q61" s="165"/>
      <c r="R61" s="165"/>
      <c r="S61" s="165"/>
      <c r="T61" s="154"/>
      <c r="U61" s="158"/>
      <c r="V61" s="158"/>
    </row>
    <row r="62" spans="2:22" ht="22.5" customHeight="1" x14ac:dyDescent="0.35">
      <c r="C62" s="572"/>
      <c r="D62" s="573"/>
      <c r="E62" s="575"/>
      <c r="F62" s="534"/>
      <c r="G62" s="536"/>
      <c r="H62" s="534"/>
      <c r="I62" s="535"/>
      <c r="J62" s="535"/>
      <c r="K62" s="536"/>
      <c r="N62" s="527" t="s">
        <v>146</v>
      </c>
      <c r="O62" s="527"/>
      <c r="P62" s="165"/>
      <c r="Q62" s="195"/>
      <c r="R62" s="196"/>
      <c r="S62" s="196"/>
      <c r="T62" s="196"/>
      <c r="U62" s="196"/>
      <c r="V62" s="197"/>
    </row>
    <row r="63" spans="2:22" ht="11.25" customHeight="1" x14ac:dyDescent="0.35">
      <c r="C63" s="570"/>
      <c r="D63" s="571"/>
      <c r="E63" s="574"/>
      <c r="F63" s="531"/>
      <c r="G63" s="533"/>
      <c r="H63" s="531"/>
      <c r="I63" s="532"/>
      <c r="J63" s="532"/>
      <c r="K63" s="533"/>
      <c r="O63" s="161"/>
      <c r="P63" s="161"/>
      <c r="Q63" s="161"/>
      <c r="R63" s="161"/>
      <c r="S63" s="161"/>
      <c r="T63" s="154"/>
      <c r="U63" s="158"/>
      <c r="V63" s="165"/>
    </row>
    <row r="64" spans="2:22" ht="20.25" customHeight="1" x14ac:dyDescent="0.35">
      <c r="C64" s="572"/>
      <c r="D64" s="573"/>
      <c r="E64" s="575"/>
      <c r="F64" s="534"/>
      <c r="G64" s="536"/>
      <c r="H64" s="534"/>
      <c r="I64" s="535"/>
      <c r="J64" s="535"/>
      <c r="K64" s="536"/>
      <c r="N64" s="528" t="s">
        <v>8</v>
      </c>
      <c r="O64" s="528"/>
      <c r="P64" s="165"/>
      <c r="Q64" s="192"/>
      <c r="R64" s="193"/>
      <c r="S64" s="193"/>
      <c r="T64" s="193"/>
      <c r="U64" s="193"/>
      <c r="V64" s="194"/>
    </row>
    <row r="65" spans="2:24" ht="27.75" customHeight="1" x14ac:dyDescent="0.35">
      <c r="C65" s="570"/>
      <c r="D65" s="571"/>
      <c r="E65" s="574"/>
      <c r="F65" s="531"/>
      <c r="G65" s="533"/>
      <c r="H65" s="531"/>
      <c r="I65" s="532"/>
      <c r="J65" s="532"/>
      <c r="K65" s="533"/>
      <c r="L65" s="153"/>
      <c r="M65" s="153"/>
      <c r="N65" s="160"/>
      <c r="O65" s="160"/>
      <c r="P65" s="165"/>
      <c r="Q65" s="161"/>
      <c r="R65" s="161"/>
      <c r="S65" s="161"/>
      <c r="T65" s="161"/>
      <c r="U65" s="161"/>
      <c r="V65" s="161"/>
    </row>
    <row r="66" spans="2:24" ht="15" customHeight="1" x14ac:dyDescent="0.35">
      <c r="C66" s="572"/>
      <c r="D66" s="573"/>
      <c r="E66" s="575"/>
      <c r="F66" s="534"/>
      <c r="G66" s="536"/>
      <c r="H66" s="534"/>
      <c r="I66" s="535"/>
      <c r="J66" s="535"/>
      <c r="K66" s="536"/>
      <c r="L66" s="153"/>
      <c r="M66" s="153"/>
      <c r="N66" s="606" t="s">
        <v>571</v>
      </c>
      <c r="O66" s="607"/>
      <c r="P66" s="607"/>
      <c r="Q66" s="607"/>
      <c r="R66" s="607"/>
      <c r="S66" s="607"/>
      <c r="T66" s="607"/>
      <c r="U66" s="607"/>
      <c r="V66" s="608"/>
    </row>
    <row r="67" spans="2:24" ht="15" customHeight="1" x14ac:dyDescent="0.35">
      <c r="C67" s="581"/>
      <c r="D67" s="583"/>
      <c r="E67" s="555"/>
      <c r="F67" s="546"/>
      <c r="G67" s="548"/>
      <c r="H67" s="546"/>
      <c r="I67" s="547"/>
      <c r="J67" s="547"/>
      <c r="K67" s="548"/>
      <c r="L67" s="153"/>
      <c r="M67" s="153"/>
      <c r="N67" s="609" t="s">
        <v>575</v>
      </c>
      <c r="O67" s="610"/>
      <c r="P67" s="610"/>
      <c r="Q67" s="610"/>
      <c r="R67" s="610"/>
      <c r="S67" s="610"/>
      <c r="T67" s="610"/>
      <c r="U67" s="610"/>
      <c r="V67" s="611"/>
    </row>
    <row r="68" spans="2:24" ht="15" customHeight="1" x14ac:dyDescent="0.35">
      <c r="C68" s="603"/>
      <c r="D68" s="604"/>
      <c r="E68" s="605"/>
      <c r="F68" s="549"/>
      <c r="G68" s="551"/>
      <c r="H68" s="549"/>
      <c r="I68" s="550"/>
      <c r="J68" s="550"/>
      <c r="K68" s="551"/>
      <c r="L68" s="153"/>
      <c r="M68" s="153"/>
      <c r="N68" s="160"/>
    </row>
    <row r="69" spans="2:24" ht="15" customHeight="1" x14ac:dyDescent="0.35">
      <c r="C69" s="584"/>
      <c r="D69" s="586"/>
      <c r="E69" s="556"/>
      <c r="F69" s="552"/>
      <c r="G69" s="554"/>
      <c r="H69" s="552"/>
      <c r="I69" s="553"/>
      <c r="J69" s="553"/>
      <c r="K69" s="554"/>
      <c r="L69" s="153"/>
      <c r="M69" s="153"/>
      <c r="N69" s="160"/>
    </row>
    <row r="70" spans="2:24" ht="15" customHeight="1" x14ac:dyDescent="0.35">
      <c r="L70" s="153"/>
      <c r="M70" s="153"/>
      <c r="N70" s="152" t="s">
        <v>145</v>
      </c>
      <c r="O70" s="157"/>
      <c r="P70" s="153"/>
      <c r="Q70" s="153"/>
      <c r="R70" s="153"/>
      <c r="S70" s="153"/>
      <c r="T70" s="153"/>
      <c r="U70" s="153"/>
      <c r="V70" s="153"/>
      <c r="X70" s="198"/>
    </row>
    <row r="71" spans="2:24" ht="15" customHeight="1" x14ac:dyDescent="0.35">
      <c r="L71" s="153"/>
      <c r="M71" s="153"/>
      <c r="N71" s="152"/>
      <c r="O71" s="157"/>
      <c r="P71" s="153"/>
      <c r="Q71" s="153"/>
      <c r="R71" s="153"/>
      <c r="S71" s="153"/>
      <c r="T71" s="153"/>
      <c r="U71" s="153"/>
      <c r="V71" s="153"/>
      <c r="X71" s="198"/>
    </row>
    <row r="72" spans="2:24" ht="15" customHeight="1" x14ac:dyDescent="0.35">
      <c r="L72" s="153"/>
      <c r="M72" s="153"/>
      <c r="N72" s="181"/>
      <c r="O72" s="199" t="s">
        <v>216</v>
      </c>
      <c r="P72" s="200"/>
      <c r="Q72" s="191" t="s">
        <v>219</v>
      </c>
      <c r="R72" s="576" t="s">
        <v>217</v>
      </c>
      <c r="S72" s="576"/>
      <c r="T72" s="599" t="s">
        <v>218</v>
      </c>
      <c r="U72" s="599"/>
      <c r="V72" s="599"/>
      <c r="W72" s="599"/>
      <c r="X72" s="161"/>
    </row>
    <row r="73" spans="2:24" ht="15.75" customHeight="1" x14ac:dyDescent="0.35">
      <c r="B73" s="154"/>
      <c r="N73" s="181"/>
      <c r="O73" s="570"/>
      <c r="P73" s="571"/>
      <c r="Q73" s="581"/>
      <c r="R73" s="570"/>
      <c r="S73" s="571"/>
      <c r="T73" s="531"/>
      <c r="U73" s="532"/>
      <c r="V73" s="532"/>
      <c r="W73" s="533"/>
      <c r="X73" s="161"/>
    </row>
    <row r="74" spans="2:24" ht="15.75" customHeight="1" x14ac:dyDescent="0.35">
      <c r="N74" s="181"/>
      <c r="O74" s="572"/>
      <c r="P74" s="573"/>
      <c r="Q74" s="584"/>
      <c r="R74" s="572"/>
      <c r="S74" s="573"/>
      <c r="T74" s="534"/>
      <c r="U74" s="535"/>
      <c r="V74" s="535"/>
      <c r="W74" s="536"/>
      <c r="X74" s="161"/>
    </row>
    <row r="75" spans="2:24" ht="15" customHeight="1" x14ac:dyDescent="0.35">
      <c r="N75" s="154"/>
      <c r="O75" s="570"/>
      <c r="P75" s="571"/>
      <c r="Q75" s="581"/>
      <c r="R75" s="570"/>
      <c r="S75" s="571"/>
      <c r="T75" s="531"/>
      <c r="U75" s="532"/>
      <c r="V75" s="532"/>
      <c r="W75" s="533"/>
      <c r="X75" s="161"/>
    </row>
    <row r="76" spans="2:24" ht="15" customHeight="1" x14ac:dyDescent="0.35">
      <c r="N76" s="154"/>
      <c r="O76" s="572"/>
      <c r="P76" s="573"/>
      <c r="Q76" s="584"/>
      <c r="R76" s="572"/>
      <c r="S76" s="573"/>
      <c r="T76" s="534"/>
      <c r="U76" s="535"/>
      <c r="V76" s="535"/>
      <c r="W76" s="536"/>
      <c r="X76" s="161"/>
    </row>
    <row r="77" spans="2:24" ht="15.75" customHeight="1" x14ac:dyDescent="0.35">
      <c r="C77" s="154"/>
      <c r="D77" s="154"/>
      <c r="E77" s="154"/>
      <c r="F77" s="154"/>
      <c r="G77" s="154"/>
      <c r="H77" s="154"/>
      <c r="I77" s="154"/>
      <c r="N77" s="186"/>
      <c r="O77" s="570"/>
      <c r="P77" s="571"/>
      <c r="Q77" s="581"/>
      <c r="R77" s="570"/>
      <c r="S77" s="571"/>
      <c r="T77" s="531"/>
      <c r="U77" s="532"/>
      <c r="V77" s="532"/>
      <c r="W77" s="533"/>
      <c r="X77" s="161"/>
    </row>
    <row r="78" spans="2:24" ht="15.75" customHeight="1" x14ac:dyDescent="0.35">
      <c r="N78" s="186"/>
      <c r="O78" s="572"/>
      <c r="P78" s="573"/>
      <c r="Q78" s="584"/>
      <c r="R78" s="572"/>
      <c r="S78" s="573"/>
      <c r="T78" s="534"/>
      <c r="U78" s="535"/>
      <c r="V78" s="535"/>
      <c r="W78" s="536"/>
      <c r="X78" s="161"/>
    </row>
    <row r="79" spans="2:24" ht="15" customHeight="1" x14ac:dyDescent="0.35">
      <c r="N79" s="153"/>
      <c r="O79" s="570"/>
      <c r="P79" s="571"/>
      <c r="Q79" s="581"/>
      <c r="R79" s="570"/>
      <c r="S79" s="571"/>
      <c r="T79" s="531"/>
      <c r="U79" s="532"/>
      <c r="V79" s="532"/>
      <c r="W79" s="533"/>
      <c r="X79" s="161"/>
    </row>
    <row r="80" spans="2:24" ht="15" customHeight="1" x14ac:dyDescent="0.35">
      <c r="N80" s="153"/>
      <c r="O80" s="572"/>
      <c r="P80" s="573"/>
      <c r="Q80" s="584"/>
      <c r="R80" s="572"/>
      <c r="S80" s="573"/>
      <c r="T80" s="534"/>
      <c r="U80" s="535"/>
      <c r="V80" s="535"/>
      <c r="W80" s="536"/>
      <c r="X80" s="161"/>
    </row>
    <row r="81" spans="14:24" ht="15" customHeight="1" x14ac:dyDescent="0.35">
      <c r="N81" s="165"/>
      <c r="O81" s="570"/>
      <c r="P81" s="571"/>
      <c r="Q81" s="581"/>
      <c r="R81" s="570"/>
      <c r="S81" s="571"/>
      <c r="T81" s="531"/>
      <c r="U81" s="532"/>
      <c r="V81" s="532"/>
      <c r="W81" s="533"/>
      <c r="X81" s="161"/>
    </row>
    <row r="82" spans="14:24" ht="15" customHeight="1" x14ac:dyDescent="0.35">
      <c r="N82" s="165"/>
      <c r="O82" s="572"/>
      <c r="P82" s="573"/>
      <c r="Q82" s="584"/>
      <c r="R82" s="572"/>
      <c r="S82" s="573"/>
      <c r="T82" s="534"/>
      <c r="U82" s="535"/>
      <c r="V82" s="535"/>
      <c r="W82" s="536"/>
      <c r="X82" s="161"/>
    </row>
    <row r="83" spans="14:24" x14ac:dyDescent="0.35">
      <c r="N83" s="165"/>
      <c r="O83" s="570"/>
      <c r="P83" s="571"/>
      <c r="Q83" s="581"/>
      <c r="R83" s="570"/>
      <c r="S83" s="571"/>
      <c r="T83" s="531"/>
      <c r="U83" s="532"/>
      <c r="V83" s="532"/>
      <c r="W83" s="533"/>
      <c r="X83" s="161"/>
    </row>
    <row r="84" spans="14:24" x14ac:dyDescent="0.35">
      <c r="N84" s="165"/>
      <c r="O84" s="572"/>
      <c r="P84" s="573"/>
      <c r="Q84" s="584"/>
      <c r="R84" s="572"/>
      <c r="S84" s="573"/>
      <c r="T84" s="534"/>
      <c r="U84" s="535"/>
      <c r="V84" s="535"/>
      <c r="W84" s="536"/>
      <c r="X84" s="161"/>
    </row>
    <row r="85" spans="14:24" x14ac:dyDescent="0.35">
      <c r="N85" s="165"/>
      <c r="O85" s="570"/>
      <c r="P85" s="571"/>
      <c r="Q85" s="581"/>
      <c r="R85" s="570"/>
      <c r="S85" s="571"/>
      <c r="T85" s="531"/>
      <c r="U85" s="532"/>
      <c r="V85" s="532"/>
      <c r="W85" s="533"/>
      <c r="X85" s="161"/>
    </row>
    <row r="86" spans="14:24" ht="15" customHeight="1" x14ac:dyDescent="0.35">
      <c r="N86" s="164"/>
      <c r="O86" s="572"/>
      <c r="P86" s="573"/>
      <c r="Q86" s="584"/>
      <c r="R86" s="572"/>
      <c r="S86" s="573"/>
      <c r="T86" s="534"/>
      <c r="U86" s="535"/>
      <c r="V86" s="535"/>
      <c r="W86" s="536"/>
      <c r="X86" s="161"/>
    </row>
    <row r="87" spans="14:24" ht="15" customHeight="1" x14ac:dyDescent="0.35">
      <c r="N87" s="153"/>
      <c r="O87" s="570"/>
      <c r="P87" s="571"/>
      <c r="Q87" s="581"/>
      <c r="R87" s="570"/>
      <c r="S87" s="571"/>
      <c r="T87" s="531"/>
      <c r="U87" s="532"/>
      <c r="V87" s="532"/>
      <c r="W87" s="533"/>
      <c r="X87" s="161"/>
    </row>
    <row r="88" spans="14:24" x14ac:dyDescent="0.35">
      <c r="N88" s="153"/>
      <c r="O88" s="572"/>
      <c r="P88" s="573"/>
      <c r="Q88" s="584"/>
      <c r="R88" s="572"/>
      <c r="S88" s="573"/>
      <c r="T88" s="534"/>
      <c r="U88" s="535"/>
      <c r="V88" s="535"/>
      <c r="W88" s="536"/>
      <c r="X88" s="188"/>
    </row>
  </sheetData>
  <mergeCells count="144">
    <mergeCell ref="C67:D69"/>
    <mergeCell ref="E67:E69"/>
    <mergeCell ref="F67:G69"/>
    <mergeCell ref="H67:K69"/>
    <mergeCell ref="N66:V66"/>
    <mergeCell ref="N67:V67"/>
    <mergeCell ref="B4:I4"/>
    <mergeCell ref="T35:W36"/>
    <mergeCell ref="T37:W38"/>
    <mergeCell ref="R29:S30"/>
    <mergeCell ref="R31:S32"/>
    <mergeCell ref="R33:S34"/>
    <mergeCell ref="R35:S36"/>
    <mergeCell ref="R37:S38"/>
    <mergeCell ref="N16:O16"/>
    <mergeCell ref="O28:P28"/>
    <mergeCell ref="B21:K21"/>
    <mergeCell ref="B22:K22"/>
    <mergeCell ref="B23:K23"/>
    <mergeCell ref="B24:K24"/>
    <mergeCell ref="O43:P44"/>
    <mergeCell ref="O29:P30"/>
    <mergeCell ref="O31:P32"/>
    <mergeCell ref="O33:P34"/>
    <mergeCell ref="O35:P36"/>
    <mergeCell ref="T39:W40"/>
    <mergeCell ref="T41:W42"/>
    <mergeCell ref="T43:W44"/>
    <mergeCell ref="O39:P40"/>
    <mergeCell ref="O41:P42"/>
    <mergeCell ref="Q37:Q38"/>
    <mergeCell ref="Q6:V6"/>
    <mergeCell ref="Q8:V8"/>
    <mergeCell ref="Q10:V12"/>
    <mergeCell ref="Q18:V18"/>
    <mergeCell ref="Q14:V14"/>
    <mergeCell ref="Q16:V16"/>
    <mergeCell ref="R28:S28"/>
    <mergeCell ref="T28:W28"/>
    <mergeCell ref="T29:W30"/>
    <mergeCell ref="T31:W32"/>
    <mergeCell ref="T33:W34"/>
    <mergeCell ref="Q29:Q30"/>
    <mergeCell ref="Q31:Q32"/>
    <mergeCell ref="Q33:Q34"/>
    <mergeCell ref="Q35:Q36"/>
    <mergeCell ref="T85:W86"/>
    <mergeCell ref="O79:P80"/>
    <mergeCell ref="Q79:Q80"/>
    <mergeCell ref="R79:S80"/>
    <mergeCell ref="T79:W80"/>
    <mergeCell ref="Q75:Q76"/>
    <mergeCell ref="R75:S76"/>
    <mergeCell ref="T75:W76"/>
    <mergeCell ref="O77:P78"/>
    <mergeCell ref="Q77:Q78"/>
    <mergeCell ref="R77:S78"/>
    <mergeCell ref="T77:W78"/>
    <mergeCell ref="O87:P88"/>
    <mergeCell ref="Q87:Q88"/>
    <mergeCell ref="R87:S88"/>
    <mergeCell ref="T87:W88"/>
    <mergeCell ref="N60:O60"/>
    <mergeCell ref="T73:W74"/>
    <mergeCell ref="O81:P82"/>
    <mergeCell ref="Q81:Q82"/>
    <mergeCell ref="R81:S82"/>
    <mergeCell ref="T81:W82"/>
    <mergeCell ref="O83:P84"/>
    <mergeCell ref="Q83:Q84"/>
    <mergeCell ref="R83:S84"/>
    <mergeCell ref="T83:W84"/>
    <mergeCell ref="N64:O64"/>
    <mergeCell ref="O75:P76"/>
    <mergeCell ref="R72:S72"/>
    <mergeCell ref="T72:W72"/>
    <mergeCell ref="O73:P74"/>
    <mergeCell ref="Q73:Q74"/>
    <mergeCell ref="R73:S74"/>
    <mergeCell ref="O85:P86"/>
    <mergeCell ref="Q85:Q86"/>
    <mergeCell ref="R85:S86"/>
    <mergeCell ref="A2:E2"/>
    <mergeCell ref="H53:K54"/>
    <mergeCell ref="H55:K56"/>
    <mergeCell ref="H57:K58"/>
    <mergeCell ref="H59:K60"/>
    <mergeCell ref="H61:K62"/>
    <mergeCell ref="F63:G64"/>
    <mergeCell ref="H63:K64"/>
    <mergeCell ref="F65:G66"/>
    <mergeCell ref="H65:K66"/>
    <mergeCell ref="C65:D66"/>
    <mergeCell ref="E65:E66"/>
    <mergeCell ref="C53:D54"/>
    <mergeCell ref="C55:D56"/>
    <mergeCell ref="C57:D58"/>
    <mergeCell ref="G2:J2"/>
    <mergeCell ref="E10:J11"/>
    <mergeCell ref="E47:K47"/>
    <mergeCell ref="E48:K48"/>
    <mergeCell ref="E49:K49"/>
    <mergeCell ref="B26:C26"/>
    <mergeCell ref="E26:K26"/>
    <mergeCell ref="E35:K35"/>
    <mergeCell ref="E7:J8"/>
    <mergeCell ref="B10:D11"/>
    <mergeCell ref="G18:K19"/>
    <mergeCell ref="E33:K33"/>
    <mergeCell ref="E28:K29"/>
    <mergeCell ref="C59:D60"/>
    <mergeCell ref="E53:E54"/>
    <mergeCell ref="E55:E56"/>
    <mergeCell ref="E57:E58"/>
    <mergeCell ref="E59:E60"/>
    <mergeCell ref="F53:G54"/>
    <mergeCell ref="C47:D48"/>
    <mergeCell ref="C52:D52"/>
    <mergeCell ref="E41:K41"/>
    <mergeCell ref="E43:K43"/>
    <mergeCell ref="C63:D64"/>
    <mergeCell ref="E63:E64"/>
    <mergeCell ref="F52:G52"/>
    <mergeCell ref="E45:K45"/>
    <mergeCell ref="E37:K39"/>
    <mergeCell ref="F55:G56"/>
    <mergeCell ref="F57:G58"/>
    <mergeCell ref="F59:G60"/>
    <mergeCell ref="R41:S42"/>
    <mergeCell ref="Q52:V52"/>
    <mergeCell ref="Q54:V54"/>
    <mergeCell ref="Q56:V58"/>
    <mergeCell ref="R43:S44"/>
    <mergeCell ref="E61:E62"/>
    <mergeCell ref="F61:G62"/>
    <mergeCell ref="H52:K52"/>
    <mergeCell ref="C61:D62"/>
    <mergeCell ref="R39:S40"/>
    <mergeCell ref="N62:O62"/>
    <mergeCell ref="N56:O56"/>
    <mergeCell ref="Q39:Q40"/>
    <mergeCell ref="Q41:Q42"/>
    <mergeCell ref="Q43:Q44"/>
    <mergeCell ref="O37:P38"/>
  </mergeCells>
  <dataValidations disablePrompts="1" count="1">
    <dataValidation type="list" allowBlank="1" showInputMessage="1" showErrorMessage="1" sqref="E31">
      <formula1>"Yes, No, NA"</formula1>
    </dataValidation>
  </dataValidations>
  <pageMargins left="0.25" right="0.25" top="0.25" bottom="0.75" header="0.3" footer="0.3"/>
  <pageSetup scale="84" orientation="portrait" r:id="rId1"/>
  <headerFooter>
    <oddFooter>&amp;L&amp;A&amp;RPage &amp;P of &amp;N</oddFooter>
  </headerFooter>
  <rowBreaks count="1" manualBreakCount="1">
    <brk id="49"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topLeftCell="A82" zoomScaleNormal="100" zoomScaleSheetLayoutView="115" workbookViewId="0">
      <selection activeCell="O85" sqref="O85"/>
    </sheetView>
  </sheetViews>
  <sheetFormatPr defaultColWidth="9.1796875" defaultRowHeight="24" customHeight="1" x14ac:dyDescent="0.35"/>
  <cols>
    <col min="1" max="1" width="2.81640625" style="318" customWidth="1"/>
    <col min="2" max="2" width="33.453125" style="324" customWidth="1"/>
    <col min="3" max="3" width="8.81640625" style="324" customWidth="1"/>
    <col min="4" max="4" width="9.1796875" style="324" customWidth="1"/>
    <col min="5" max="5" width="16.36328125" style="324" customWidth="1"/>
    <col min="6" max="8" width="11.1796875" style="324" customWidth="1"/>
    <col min="9" max="9" width="9.54296875" style="318" customWidth="1"/>
    <col min="10" max="10" width="4.453125" style="318" customWidth="1"/>
    <col min="11" max="11" width="3.453125" style="318" customWidth="1"/>
    <col min="12" max="12" width="5" style="318" customWidth="1"/>
    <col min="13" max="13" width="7.453125" style="318" bestFit="1" customWidth="1"/>
    <col min="14" max="17" width="7.453125" style="318" customWidth="1"/>
    <col min="18" max="19" width="3.453125" style="318" customWidth="1"/>
    <col min="20" max="16384" width="9.1796875" style="318"/>
  </cols>
  <sheetData>
    <row r="1" spans="1:18" s="313" customFormat="1" ht="19.5" customHeight="1" x14ac:dyDescent="0.45">
      <c r="A1" s="590" t="s">
        <v>212</v>
      </c>
      <c r="B1" s="487"/>
      <c r="C1" s="487"/>
      <c r="D1" s="488"/>
      <c r="E1" s="311"/>
      <c r="F1" s="492" t="s">
        <v>361</v>
      </c>
      <c r="G1" s="493"/>
      <c r="H1" s="493"/>
      <c r="I1" s="312"/>
    </row>
    <row r="2" spans="1:18" s="313" customFormat="1" ht="16.5" customHeight="1" x14ac:dyDescent="0.35">
      <c r="A2" s="314"/>
      <c r="B2" s="315"/>
      <c r="C2" s="315"/>
      <c r="E2" s="316"/>
      <c r="G2" s="315"/>
      <c r="H2" s="315"/>
    </row>
    <row r="3" spans="1:18" s="313" customFormat="1" ht="28.5" customHeight="1" x14ac:dyDescent="0.35">
      <c r="A3" s="317"/>
      <c r="B3" s="658" t="s">
        <v>70</v>
      </c>
      <c r="C3" s="659"/>
      <c r="D3" s="659"/>
      <c r="E3" s="659"/>
      <c r="F3" s="659"/>
      <c r="G3" s="659"/>
      <c r="H3" s="660"/>
      <c r="I3" s="317"/>
      <c r="J3" s="317"/>
      <c r="K3" s="154"/>
      <c r="L3" s="154"/>
    </row>
    <row r="4" spans="1:18" s="313" customFormat="1" ht="22.5" customHeight="1" x14ac:dyDescent="0.35">
      <c r="B4" s="255" t="s">
        <v>344</v>
      </c>
      <c r="C4" s="255"/>
      <c r="D4" s="255"/>
      <c r="E4" s="255"/>
      <c r="F4" s="255"/>
      <c r="G4" s="255"/>
      <c r="H4" s="255"/>
      <c r="I4" s="255"/>
      <c r="J4" s="255"/>
      <c r="K4" s="255"/>
      <c r="L4" s="255"/>
      <c r="M4" s="255"/>
      <c r="N4" s="255"/>
      <c r="O4" s="255"/>
      <c r="P4" s="255"/>
      <c r="Q4" s="255"/>
      <c r="R4" s="255"/>
    </row>
    <row r="5" spans="1:18" ht="21" customHeight="1" x14ac:dyDescent="0.35">
      <c r="B5" s="319" t="s">
        <v>157</v>
      </c>
      <c r="C5" s="661"/>
      <c r="D5" s="661"/>
      <c r="E5" s="661"/>
      <c r="F5" s="661"/>
      <c r="G5" s="661"/>
      <c r="H5" s="661"/>
      <c r="L5" s="154"/>
      <c r="M5" s="154"/>
    </row>
    <row r="6" spans="1:18" ht="21" customHeight="1" x14ac:dyDescent="0.35">
      <c r="B6" s="320"/>
      <c r="C6" s="666" t="s">
        <v>648</v>
      </c>
      <c r="D6" s="666"/>
      <c r="E6" s="666"/>
      <c r="F6" s="666"/>
      <c r="G6" s="666"/>
      <c r="H6" s="666"/>
      <c r="I6" s="321"/>
      <c r="L6" s="154"/>
      <c r="M6" s="154"/>
    </row>
    <row r="7" spans="1:18" ht="20.149999999999999" customHeight="1" x14ac:dyDescent="0.35">
      <c r="B7" s="319" t="s">
        <v>158</v>
      </c>
      <c r="C7" s="662"/>
      <c r="D7" s="662"/>
      <c r="E7" s="662"/>
      <c r="F7" s="662"/>
      <c r="G7" s="662"/>
      <c r="H7" s="662"/>
      <c r="L7" s="154"/>
      <c r="M7" s="154"/>
    </row>
    <row r="8" spans="1:18" ht="20.149999999999999" customHeight="1" x14ac:dyDescent="0.35">
      <c r="B8" s="319" t="s">
        <v>159</v>
      </c>
      <c r="C8" s="663"/>
      <c r="D8" s="664"/>
      <c r="E8" s="664"/>
      <c r="F8" s="664"/>
      <c r="G8" s="664"/>
      <c r="H8" s="665"/>
      <c r="L8" s="154"/>
      <c r="M8" s="154"/>
    </row>
    <row r="9" spans="1:18" ht="20.149999999999999" customHeight="1" x14ac:dyDescent="0.35">
      <c r="B9" s="319" t="s">
        <v>160</v>
      </c>
      <c r="C9" s="625"/>
      <c r="D9" s="626"/>
      <c r="E9" s="626"/>
      <c r="F9" s="626"/>
      <c r="G9" s="626"/>
      <c r="H9" s="627"/>
      <c r="L9" s="154"/>
      <c r="M9" s="154"/>
    </row>
    <row r="10" spans="1:18" ht="20.149999999999999" customHeight="1" x14ac:dyDescent="0.35">
      <c r="B10" s="319"/>
      <c r="C10" s="628"/>
      <c r="D10" s="629"/>
      <c r="E10" s="629"/>
      <c r="F10" s="629"/>
      <c r="G10" s="629"/>
      <c r="H10" s="630"/>
      <c r="L10" s="154"/>
      <c r="M10" s="154"/>
    </row>
    <row r="11" spans="1:18" ht="20.149999999999999" customHeight="1" x14ac:dyDescent="0.35">
      <c r="B11" s="319" t="s">
        <v>161</v>
      </c>
      <c r="C11" s="669"/>
      <c r="D11" s="652"/>
      <c r="E11" s="652"/>
      <c r="F11" s="652"/>
      <c r="G11" s="652"/>
      <c r="H11" s="653"/>
      <c r="L11" s="154"/>
      <c r="M11" s="154"/>
    </row>
    <row r="12" spans="1:18" ht="20.149999999999999" customHeight="1" x14ac:dyDescent="0.35">
      <c r="B12" s="319" t="s">
        <v>162</v>
      </c>
      <c r="C12" s="669"/>
      <c r="D12" s="652"/>
      <c r="E12" s="652"/>
      <c r="F12" s="652"/>
      <c r="G12" s="652"/>
      <c r="H12" s="653"/>
      <c r="L12" s="154"/>
      <c r="M12" s="154"/>
    </row>
    <row r="13" spans="1:18" ht="20.149999999999999" customHeight="1" x14ac:dyDescent="0.35">
      <c r="B13" s="319" t="s">
        <v>163</v>
      </c>
      <c r="C13" s="322"/>
      <c r="D13" s="154"/>
      <c r="E13" s="154"/>
      <c r="F13" s="154"/>
      <c r="G13" s="154"/>
      <c r="H13" s="318"/>
      <c r="L13" s="154"/>
      <c r="M13" s="154"/>
    </row>
    <row r="14" spans="1:18" s="154" customFormat="1" ht="33.75" customHeight="1" x14ac:dyDescent="0.35">
      <c r="C14" s="154" t="s">
        <v>164</v>
      </c>
      <c r="D14" s="323" t="s">
        <v>165</v>
      </c>
      <c r="F14" s="324"/>
      <c r="G14" s="325" t="s">
        <v>166</v>
      </c>
      <c r="H14" s="326" t="s">
        <v>167</v>
      </c>
      <c r="I14" s="326" t="s">
        <v>168</v>
      </c>
    </row>
    <row r="15" spans="1:18" s="154" customFormat="1" ht="24" customHeight="1" x14ac:dyDescent="0.35">
      <c r="B15" s="327" t="s">
        <v>169</v>
      </c>
      <c r="C15" s="262"/>
      <c r="D15" s="77" t="e">
        <f>C15/$C$17</f>
        <v>#DIV/0!</v>
      </c>
      <c r="E15" s="324"/>
      <c r="F15" s="328" t="s">
        <v>170</v>
      </c>
      <c r="G15" s="167"/>
      <c r="H15" s="167"/>
      <c r="I15" s="167"/>
    </row>
    <row r="16" spans="1:18" s="154" customFormat="1" ht="30" customHeight="1" x14ac:dyDescent="0.35">
      <c r="B16" s="327" t="s">
        <v>607</v>
      </c>
      <c r="C16" s="262"/>
      <c r="D16" s="77" t="e">
        <f>C16/$C$17</f>
        <v>#DIV/0!</v>
      </c>
      <c r="E16" s="324"/>
      <c r="F16" s="328" t="s">
        <v>171</v>
      </c>
      <c r="G16" s="167"/>
      <c r="H16" s="167"/>
      <c r="I16" s="167"/>
    </row>
    <row r="17" spans="1:13" ht="24" customHeight="1" x14ac:dyDescent="0.35">
      <c r="B17" s="329" t="s">
        <v>175</v>
      </c>
      <c r="C17" s="69">
        <f>SUM(C15:C16)</f>
        <v>0</v>
      </c>
      <c r="D17" s="77" t="e">
        <f>SUM(C15:C16)/C20</f>
        <v>#DIV/0!</v>
      </c>
      <c r="F17" s="324" t="s">
        <v>173</v>
      </c>
      <c r="G17" s="167"/>
      <c r="H17" s="167"/>
      <c r="I17" s="167"/>
      <c r="L17" s="154"/>
      <c r="M17" s="154"/>
    </row>
    <row r="18" spans="1:13" ht="24" customHeight="1" x14ac:dyDescent="0.35">
      <c r="B18" s="327" t="s">
        <v>176</v>
      </c>
      <c r="C18" s="262"/>
      <c r="D18" s="77" t="e">
        <f>C18/C20</f>
        <v>#DIV/0!</v>
      </c>
      <c r="F18" s="324" t="s">
        <v>174</v>
      </c>
      <c r="G18" s="167"/>
      <c r="H18" s="167"/>
      <c r="I18" s="167"/>
      <c r="L18" s="154"/>
      <c r="M18" s="154"/>
    </row>
    <row r="19" spans="1:13" ht="24" customHeight="1" x14ac:dyDescent="0.35">
      <c r="B19" s="327" t="s">
        <v>178</v>
      </c>
      <c r="C19" s="262"/>
      <c r="D19" s="77" t="e">
        <f>C19/C20</f>
        <v>#DIV/0!</v>
      </c>
      <c r="F19" s="324" t="s">
        <v>72</v>
      </c>
      <c r="G19" s="167"/>
      <c r="H19" s="167"/>
      <c r="I19" s="167"/>
      <c r="L19" s="154"/>
      <c r="M19" s="154"/>
    </row>
    <row r="20" spans="1:13" ht="24" customHeight="1" x14ac:dyDescent="0.35">
      <c r="B20" s="329" t="s">
        <v>179</v>
      </c>
      <c r="C20" s="69">
        <f>SUM(C17:C19)</f>
        <v>0</v>
      </c>
      <c r="D20" s="77" t="e">
        <f>SUM(C17:C19)/C20</f>
        <v>#DIV/0!</v>
      </c>
      <c r="F20" s="330" t="s">
        <v>177</v>
      </c>
      <c r="G20" s="69">
        <f>SUM(G15:G19)</f>
        <v>0</v>
      </c>
      <c r="H20" s="154"/>
      <c r="I20" s="154"/>
      <c r="L20" s="154"/>
      <c r="M20" s="154"/>
    </row>
    <row r="21" spans="1:13" ht="24" customHeight="1" x14ac:dyDescent="0.35">
      <c r="B21" s="318"/>
      <c r="C21" s="153"/>
      <c r="D21" s="153"/>
      <c r="E21" s="154"/>
      <c r="F21" s="154"/>
      <c r="G21" s="154"/>
      <c r="H21" s="154"/>
      <c r="L21" s="154"/>
      <c r="M21" s="154"/>
    </row>
    <row r="22" spans="1:13" ht="24" customHeight="1" x14ac:dyDescent="0.35">
      <c r="B22" s="331" t="s">
        <v>358</v>
      </c>
      <c r="C22" s="332"/>
      <c r="D22" s="154"/>
      <c r="E22" s="154"/>
      <c r="F22" s="154"/>
      <c r="G22" s="154"/>
      <c r="H22" s="154"/>
      <c r="L22" s="154"/>
      <c r="M22" s="154"/>
    </row>
    <row r="23" spans="1:13" ht="24.75" customHeight="1" x14ac:dyDescent="0.35">
      <c r="B23" s="333"/>
      <c r="C23" s="334"/>
      <c r="D23" s="154"/>
      <c r="E23" s="670" t="s">
        <v>180</v>
      </c>
      <c r="F23" s="671"/>
      <c r="G23" s="335" t="s">
        <v>181</v>
      </c>
      <c r="H23" s="335" t="s">
        <v>182</v>
      </c>
      <c r="I23" s="335" t="s">
        <v>177</v>
      </c>
      <c r="L23" s="154"/>
      <c r="M23" s="154"/>
    </row>
    <row r="24" spans="1:13" ht="20.149999999999999" customHeight="1" x14ac:dyDescent="0.35">
      <c r="B24" s="181" t="s">
        <v>185</v>
      </c>
      <c r="C24" s="336"/>
      <c r="D24" s="154"/>
      <c r="E24" s="649" t="s">
        <v>183</v>
      </c>
      <c r="F24" s="650"/>
      <c r="G24" s="167"/>
      <c r="H24" s="337"/>
      <c r="I24" s="338">
        <f>SUM(G24:H24)</f>
        <v>0</v>
      </c>
      <c r="L24" s="154"/>
      <c r="M24" s="154"/>
    </row>
    <row r="25" spans="1:13" ht="20.149999999999999" customHeight="1" x14ac:dyDescent="0.35">
      <c r="A25" s="181" t="s">
        <v>359</v>
      </c>
      <c r="B25" s="181" t="s">
        <v>188</v>
      </c>
      <c r="C25" s="334"/>
      <c r="D25" s="154"/>
      <c r="E25" s="649" t="s">
        <v>184</v>
      </c>
      <c r="F25" s="650"/>
      <c r="G25" s="167"/>
      <c r="H25" s="337"/>
      <c r="I25" s="338">
        <f>SUM(G25:H25)</f>
        <v>0</v>
      </c>
      <c r="L25" s="154"/>
      <c r="M25" s="154"/>
    </row>
    <row r="26" spans="1:13" ht="20.149999999999999" customHeight="1" x14ac:dyDescent="0.35">
      <c r="B26" s="181" t="s">
        <v>190</v>
      </c>
      <c r="C26" s="339"/>
      <c r="D26" s="340" t="s">
        <v>189</v>
      </c>
      <c r="E26" s="154"/>
      <c r="F26" s="341"/>
      <c r="G26" s="154"/>
      <c r="H26" s="335" t="s">
        <v>177</v>
      </c>
      <c r="I26" s="338">
        <f>SUM(I24:I25)</f>
        <v>0</v>
      </c>
      <c r="L26" s="154"/>
      <c r="M26" s="154"/>
    </row>
    <row r="27" spans="1:13" ht="20.149999999999999" customHeight="1" x14ac:dyDescent="0.35">
      <c r="B27" s="181"/>
      <c r="C27" s="154"/>
      <c r="D27" s="342" t="s">
        <v>191</v>
      </c>
      <c r="E27" s="343" t="s">
        <v>186</v>
      </c>
      <c r="G27" s="673" t="s">
        <v>187</v>
      </c>
      <c r="H27" s="673"/>
      <c r="L27" s="154"/>
      <c r="M27" s="154"/>
    </row>
    <row r="28" spans="1:13" ht="20.149999999999999" customHeight="1" x14ac:dyDescent="0.35">
      <c r="B28" s="181"/>
      <c r="C28" s="169"/>
      <c r="D28" s="342" t="s">
        <v>192</v>
      </c>
      <c r="E28" s="344"/>
      <c r="F28" s="345"/>
      <c r="G28" s="204"/>
      <c r="H28" s="204"/>
      <c r="L28" s="154"/>
      <c r="M28" s="154"/>
    </row>
    <row r="29" spans="1:13" ht="20.149999999999999" customHeight="1" x14ac:dyDescent="0.35">
      <c r="B29" s="346"/>
      <c r="C29" s="347"/>
      <c r="D29" s="348" t="s">
        <v>193</v>
      </c>
      <c r="E29" s="344"/>
      <c r="F29" s="345"/>
      <c r="G29" s="204"/>
      <c r="H29" s="204"/>
      <c r="L29" s="154"/>
      <c r="M29" s="154"/>
    </row>
    <row r="30" spans="1:13" ht="20.149999999999999" customHeight="1" x14ac:dyDescent="0.35">
      <c r="B30" s="346"/>
      <c r="C30" s="347"/>
      <c r="D30" s="348"/>
      <c r="E30" s="344"/>
      <c r="F30" s="345"/>
      <c r="G30" s="647"/>
      <c r="H30" s="647"/>
      <c r="L30" s="154"/>
      <c r="M30" s="154"/>
    </row>
    <row r="31" spans="1:13" ht="20.149999999999999" customHeight="1" x14ac:dyDescent="0.35">
      <c r="A31" s="321"/>
      <c r="B31" s="349"/>
      <c r="C31" s="350"/>
      <c r="D31" s="189"/>
      <c r="E31" s="344"/>
      <c r="F31" s="351"/>
      <c r="G31" s="647"/>
      <c r="H31" s="647"/>
      <c r="I31" s="321"/>
      <c r="L31" s="154"/>
      <c r="M31" s="154"/>
    </row>
    <row r="32" spans="1:13" ht="20.149999999999999" customHeight="1" x14ac:dyDescent="0.35">
      <c r="A32" s="321"/>
      <c r="B32" s="349"/>
      <c r="C32" s="350"/>
      <c r="D32" s="189"/>
      <c r="E32" s="348"/>
      <c r="F32" s="352"/>
      <c r="G32" s="353"/>
      <c r="H32" s="353"/>
      <c r="I32" s="321"/>
      <c r="L32" s="154"/>
      <c r="M32" s="154"/>
    </row>
    <row r="33" spans="1:13" ht="27" customHeight="1" x14ac:dyDescent="0.35">
      <c r="A33" s="321"/>
      <c r="B33" s="329" t="s">
        <v>357</v>
      </c>
      <c r="C33" s="329"/>
      <c r="D33" s="329"/>
      <c r="E33" s="348"/>
      <c r="F33" s="352"/>
      <c r="G33" s="164"/>
      <c r="H33" s="164"/>
      <c r="I33" s="321"/>
      <c r="L33" s="154"/>
      <c r="M33" s="154"/>
    </row>
    <row r="34" spans="1:13" s="186" customFormat="1" ht="20.149999999999999" customHeight="1" x14ac:dyDescent="0.35">
      <c r="A34" s="153"/>
      <c r="B34" s="347"/>
      <c r="C34" s="329"/>
      <c r="D34" s="329"/>
      <c r="E34" s="189"/>
      <c r="F34" s="352"/>
      <c r="G34" s="164"/>
      <c r="H34" s="164"/>
      <c r="I34" s="153"/>
    </row>
    <row r="35" spans="1:13" s="321" customFormat="1" ht="30.75" customHeight="1" x14ac:dyDescent="0.35">
      <c r="B35" s="329" t="s">
        <v>338</v>
      </c>
      <c r="C35" s="334"/>
      <c r="D35" s="154"/>
      <c r="E35" s="640" t="s">
        <v>205</v>
      </c>
      <c r="F35" s="648"/>
      <c r="G35" s="334"/>
      <c r="H35" s="354"/>
    </row>
    <row r="36" spans="1:13" ht="21.75" customHeight="1" x14ac:dyDescent="0.35">
      <c r="B36" s="355" t="s">
        <v>194</v>
      </c>
      <c r="C36" s="334"/>
      <c r="D36" s="154"/>
      <c r="E36" s="640" t="s">
        <v>195</v>
      </c>
      <c r="F36" s="648"/>
      <c r="G36" s="334"/>
    </row>
    <row r="37" spans="1:13" ht="24" customHeight="1" x14ac:dyDescent="0.35">
      <c r="B37" s="355" t="s">
        <v>330</v>
      </c>
      <c r="C37" s="334"/>
      <c r="D37" s="154"/>
      <c r="E37" s="640" t="s">
        <v>197</v>
      </c>
      <c r="F37" s="648"/>
      <c r="G37" s="334"/>
    </row>
    <row r="38" spans="1:13" ht="24" customHeight="1" x14ac:dyDescent="0.35">
      <c r="B38" s="355" t="s">
        <v>198</v>
      </c>
      <c r="C38" s="334"/>
      <c r="D38" s="154"/>
      <c r="E38" s="640" t="s">
        <v>333</v>
      </c>
      <c r="F38" s="648"/>
      <c r="G38" s="334"/>
    </row>
    <row r="39" spans="1:13" ht="24" customHeight="1" x14ac:dyDescent="0.35">
      <c r="B39" s="355" t="s">
        <v>200</v>
      </c>
      <c r="C39" s="356"/>
      <c r="D39" s="154"/>
      <c r="E39" s="639" t="s">
        <v>336</v>
      </c>
      <c r="F39" s="648"/>
      <c r="G39" s="334"/>
    </row>
    <row r="40" spans="1:13" ht="24" customHeight="1" x14ac:dyDescent="0.35">
      <c r="B40" s="355" t="s">
        <v>204</v>
      </c>
      <c r="C40" s="356"/>
      <c r="D40" s="164"/>
      <c r="E40" s="640" t="s">
        <v>196</v>
      </c>
      <c r="F40" s="648"/>
      <c r="G40" s="356"/>
    </row>
    <row r="41" spans="1:13" ht="27.75" customHeight="1" x14ac:dyDescent="0.35">
      <c r="B41" s="357" t="s">
        <v>633</v>
      </c>
      <c r="C41" s="587"/>
      <c r="D41" s="544"/>
      <c r="E41" s="544"/>
      <c r="F41" s="544"/>
      <c r="G41" s="545"/>
    </row>
    <row r="42" spans="1:13" ht="24" customHeight="1" x14ac:dyDescent="0.35">
      <c r="B42" s="153"/>
      <c r="C42" s="587"/>
      <c r="D42" s="544"/>
      <c r="E42" s="544"/>
      <c r="F42" s="544"/>
      <c r="G42" s="545"/>
      <c r="I42" s="321"/>
    </row>
    <row r="43" spans="1:13" ht="12.75" customHeight="1" x14ac:dyDescent="0.35">
      <c r="B43" s="153"/>
      <c r="C43" s="161"/>
      <c r="D43" s="161"/>
      <c r="I43" s="321"/>
    </row>
    <row r="44" spans="1:13" ht="30" customHeight="1" x14ac:dyDescent="0.35">
      <c r="B44" s="640" t="s">
        <v>362</v>
      </c>
      <c r="C44" s="640"/>
      <c r="D44" s="640"/>
      <c r="E44" s="358"/>
      <c r="F44" s="165"/>
      <c r="G44" s="318"/>
      <c r="H44" s="318"/>
      <c r="I44" s="165"/>
    </row>
    <row r="45" spans="1:13" ht="29.25" customHeight="1" x14ac:dyDescent="0.35">
      <c r="A45" s="321"/>
      <c r="B45" s="640" t="s">
        <v>363</v>
      </c>
      <c r="C45" s="640"/>
      <c r="D45" s="640"/>
      <c r="E45" s="358"/>
      <c r="F45" s="165"/>
      <c r="G45" s="318"/>
      <c r="H45" s="318"/>
      <c r="I45" s="165"/>
    </row>
    <row r="46" spans="1:13" s="186" customFormat="1" ht="14.25" customHeight="1" x14ac:dyDescent="0.35">
      <c r="A46" s="153"/>
      <c r="E46" s="161"/>
      <c r="F46" s="165"/>
      <c r="G46" s="164"/>
      <c r="H46" s="164"/>
      <c r="I46" s="165"/>
    </row>
    <row r="47" spans="1:13" ht="7.5" customHeight="1" x14ac:dyDescent="0.35">
      <c r="A47" s="321"/>
      <c r="B47" s="153"/>
      <c r="C47" s="164"/>
      <c r="D47" s="164"/>
      <c r="E47" s="161"/>
      <c r="F47" s="153"/>
      <c r="H47" s="164"/>
      <c r="I47" s="165"/>
    </row>
    <row r="48" spans="1:13" ht="27.75" customHeight="1" x14ac:dyDescent="0.35">
      <c r="A48" s="321"/>
      <c r="B48" s="347" t="s">
        <v>337</v>
      </c>
      <c r="C48" s="356"/>
      <c r="D48" s="164"/>
      <c r="E48" s="161"/>
      <c r="F48" s="153"/>
      <c r="H48" s="164"/>
      <c r="I48" s="165"/>
    </row>
    <row r="49" spans="1:10" ht="22.5" customHeight="1" x14ac:dyDescent="0.35">
      <c r="A49" s="321"/>
      <c r="B49" s="318" t="s">
        <v>632</v>
      </c>
      <c r="C49" s="587"/>
      <c r="D49" s="544"/>
      <c r="E49" s="544"/>
      <c r="F49" s="544"/>
      <c r="G49" s="545"/>
      <c r="H49" s="354"/>
      <c r="I49" s="321"/>
    </row>
    <row r="50" spans="1:10" ht="21" customHeight="1" x14ac:dyDescent="0.35">
      <c r="B50" s="355"/>
      <c r="C50" s="531"/>
      <c r="D50" s="544"/>
      <c r="E50" s="544"/>
      <c r="F50" s="544"/>
      <c r="G50" s="545"/>
    </row>
    <row r="51" spans="1:10" ht="24" customHeight="1" x14ac:dyDescent="0.35">
      <c r="B51" s="327"/>
      <c r="C51" s="587"/>
      <c r="D51" s="544"/>
      <c r="E51" s="544"/>
      <c r="F51" s="544"/>
      <c r="G51" s="545"/>
    </row>
    <row r="52" spans="1:10" ht="12" customHeight="1" thickBot="1" x14ac:dyDescent="0.4">
      <c r="A52" s="359"/>
      <c r="B52" s="360"/>
      <c r="C52" s="361"/>
      <c r="D52" s="362"/>
      <c r="E52" s="362"/>
      <c r="F52" s="362"/>
      <c r="G52" s="362"/>
      <c r="H52" s="363"/>
      <c r="I52" s="359"/>
      <c r="J52" s="359"/>
    </row>
    <row r="53" spans="1:10" ht="24" customHeight="1" x14ac:dyDescent="0.35">
      <c r="B53" s="329" t="s">
        <v>339</v>
      </c>
      <c r="C53" s="332"/>
      <c r="D53" s="154"/>
      <c r="E53" s="643" t="s">
        <v>199</v>
      </c>
      <c r="F53" s="643"/>
      <c r="G53" s="644"/>
      <c r="H53" s="332"/>
    </row>
    <row r="54" spans="1:10" ht="29.25" customHeight="1" x14ac:dyDescent="0.35">
      <c r="B54" s="364" t="s">
        <v>201</v>
      </c>
      <c r="C54" s="334"/>
      <c r="D54" s="154"/>
      <c r="E54" s="645" t="s">
        <v>203</v>
      </c>
      <c r="F54" s="645"/>
      <c r="G54" s="646"/>
      <c r="H54" s="334"/>
    </row>
    <row r="55" spans="1:10" ht="29.25" customHeight="1" x14ac:dyDescent="0.35">
      <c r="B55" s="364" t="s">
        <v>331</v>
      </c>
      <c r="C55" s="334"/>
      <c r="D55" s="154"/>
      <c r="E55" s="640" t="s">
        <v>341</v>
      </c>
      <c r="F55" s="640"/>
      <c r="G55" s="648"/>
      <c r="H55" s="334"/>
    </row>
    <row r="56" spans="1:10" ht="29.25" customHeight="1" x14ac:dyDescent="0.35">
      <c r="B56" s="364" t="s">
        <v>202</v>
      </c>
      <c r="C56" s="334"/>
      <c r="D56" s="154"/>
      <c r="E56" s="639" t="s">
        <v>343</v>
      </c>
      <c r="F56" s="639"/>
      <c r="G56" s="648"/>
      <c r="H56" s="334"/>
    </row>
    <row r="57" spans="1:10" ht="24" customHeight="1" x14ac:dyDescent="0.35">
      <c r="B57" s="364" t="s">
        <v>340</v>
      </c>
      <c r="C57" s="356"/>
      <c r="D57" s="154"/>
      <c r="E57" s="654" t="s">
        <v>342</v>
      </c>
      <c r="F57" s="654"/>
      <c r="G57" s="655"/>
      <c r="H57" s="334"/>
    </row>
    <row r="58" spans="1:10" ht="24.75" customHeight="1" x14ac:dyDescent="0.35">
      <c r="B58" s="364" t="s">
        <v>635</v>
      </c>
      <c r="C58" s="656"/>
      <c r="D58" s="656"/>
      <c r="E58" s="656"/>
      <c r="F58" s="656"/>
      <c r="G58" s="656"/>
      <c r="H58" s="318"/>
    </row>
    <row r="59" spans="1:10" ht="21.75" customHeight="1" x14ac:dyDescent="0.35">
      <c r="B59" s="364" t="s">
        <v>636</v>
      </c>
      <c r="C59" s="656"/>
      <c r="D59" s="656"/>
      <c r="E59" s="656"/>
      <c r="F59" s="656"/>
      <c r="G59" s="656"/>
      <c r="H59" s="318"/>
    </row>
    <row r="60" spans="1:10" ht="19.5" customHeight="1" thickBot="1" x14ac:dyDescent="0.4">
      <c r="B60" s="365"/>
      <c r="C60" s="657"/>
      <c r="D60" s="657"/>
      <c r="E60" s="657"/>
      <c r="F60" s="657"/>
      <c r="G60" s="657"/>
      <c r="H60" s="363"/>
      <c r="I60" s="359"/>
      <c r="J60" s="359"/>
    </row>
    <row r="61" spans="1:10" ht="24" customHeight="1" x14ac:dyDescent="0.35">
      <c r="B61" s="672" t="s">
        <v>345</v>
      </c>
      <c r="C61" s="672"/>
      <c r="D61" s="366"/>
      <c r="E61" s="161"/>
      <c r="F61" s="161"/>
      <c r="G61" s="161"/>
    </row>
    <row r="62" spans="1:10" ht="24.75" customHeight="1" x14ac:dyDescent="0.35">
      <c r="B62" s="367" t="s">
        <v>332</v>
      </c>
      <c r="C62" s="332"/>
      <c r="D62" s="347"/>
      <c r="E62" s="368" t="s">
        <v>578</v>
      </c>
      <c r="F62" s="369"/>
      <c r="G62" s="631"/>
      <c r="H62" s="632"/>
      <c r="I62" s="633"/>
    </row>
    <row r="63" spans="1:10" ht="23.25" customHeight="1" x14ac:dyDescent="0.35">
      <c r="B63" s="367" t="s">
        <v>334</v>
      </c>
      <c r="C63" s="334"/>
      <c r="D63" s="328"/>
      <c r="E63" s="368" t="s">
        <v>578</v>
      </c>
      <c r="F63" s="369"/>
      <c r="G63" s="631"/>
      <c r="H63" s="632"/>
      <c r="I63" s="633"/>
    </row>
    <row r="64" spans="1:10" ht="24" customHeight="1" x14ac:dyDescent="0.35">
      <c r="B64" s="367" t="s">
        <v>335</v>
      </c>
      <c r="C64" s="334"/>
      <c r="D64" s="367"/>
      <c r="E64" s="368" t="s">
        <v>578</v>
      </c>
      <c r="F64" s="369"/>
      <c r="G64" s="631"/>
      <c r="H64" s="632"/>
      <c r="I64" s="633"/>
    </row>
    <row r="65" spans="1:10" ht="27.75" customHeight="1" x14ac:dyDescent="0.35">
      <c r="B65" s="367" t="s">
        <v>576</v>
      </c>
      <c r="C65" s="334"/>
      <c r="D65" s="370"/>
      <c r="E65" s="668" t="s">
        <v>578</v>
      </c>
      <c r="F65" s="655"/>
      <c r="G65" s="631"/>
      <c r="H65" s="632"/>
      <c r="I65" s="633"/>
    </row>
    <row r="66" spans="1:10" ht="24" customHeight="1" x14ac:dyDescent="0.35">
      <c r="B66" s="364" t="s">
        <v>577</v>
      </c>
      <c r="C66" s="334"/>
      <c r="D66" s="371"/>
      <c r="E66" s="668" t="s">
        <v>578</v>
      </c>
      <c r="F66" s="655"/>
      <c r="G66" s="631"/>
      <c r="H66" s="632"/>
      <c r="I66" s="633"/>
    </row>
    <row r="67" spans="1:10" ht="10.5" customHeight="1" x14ac:dyDescent="0.35">
      <c r="B67" s="371"/>
      <c r="C67" s="73"/>
      <c r="D67" s="73"/>
      <c r="E67" s="318"/>
      <c r="F67" s="318"/>
      <c r="G67" s="318"/>
      <c r="H67" s="318"/>
    </row>
    <row r="68" spans="1:10" ht="26.25" customHeight="1" x14ac:dyDescent="0.35">
      <c r="B68" s="364" t="s">
        <v>634</v>
      </c>
      <c r="C68" s="634"/>
      <c r="D68" s="634"/>
      <c r="E68" s="634"/>
      <c r="F68" s="634"/>
      <c r="G68" s="634"/>
      <c r="H68" s="318"/>
    </row>
    <row r="69" spans="1:10" ht="24" customHeight="1" x14ac:dyDescent="0.35">
      <c r="B69" s="364"/>
      <c r="C69" s="667"/>
      <c r="D69" s="667"/>
      <c r="E69" s="667"/>
      <c r="F69" s="667"/>
      <c r="G69" s="667"/>
      <c r="H69" s="74"/>
      <c r="I69" s="74"/>
    </row>
    <row r="70" spans="1:10" ht="24" customHeight="1" x14ac:dyDescent="0.35">
      <c r="B70" s="329" t="s">
        <v>353</v>
      </c>
      <c r="C70" s="329"/>
      <c r="D70" s="329"/>
      <c r="E70" s="73"/>
      <c r="F70" s="73"/>
      <c r="G70" s="73"/>
      <c r="H70" s="74"/>
      <c r="I70" s="74"/>
    </row>
    <row r="71" spans="1:10" ht="24" customHeight="1" x14ac:dyDescent="0.35">
      <c r="B71" s="372" t="s">
        <v>206</v>
      </c>
      <c r="C71" s="373"/>
      <c r="D71" s="374"/>
      <c r="E71" s="73"/>
      <c r="F71" s="75"/>
      <c r="G71" s="73"/>
      <c r="H71" s="73"/>
      <c r="I71" s="73"/>
    </row>
    <row r="72" spans="1:10" ht="24" customHeight="1" x14ac:dyDescent="0.35">
      <c r="A72" s="321"/>
      <c r="B72" s="373" t="s">
        <v>207</v>
      </c>
      <c r="C72" s="373"/>
      <c r="D72" s="375"/>
      <c r="E72" s="651"/>
      <c r="F72" s="652"/>
      <c r="G72" s="652"/>
      <c r="H72" s="653"/>
      <c r="I72" s="321"/>
      <c r="J72" s="321"/>
    </row>
    <row r="73" spans="1:10" ht="24" customHeight="1" x14ac:dyDescent="0.35">
      <c r="B73" s="373" t="s">
        <v>208</v>
      </c>
      <c r="C73" s="376"/>
      <c r="D73" s="377"/>
      <c r="E73" s="354"/>
      <c r="F73" s="145"/>
      <c r="G73" s="181"/>
      <c r="H73" s="641"/>
      <c r="I73" s="641"/>
    </row>
    <row r="74" spans="1:10" ht="24" customHeight="1" x14ac:dyDescent="0.35">
      <c r="B74" s="373" t="s">
        <v>346</v>
      </c>
      <c r="C74" s="376"/>
      <c r="D74" s="377"/>
      <c r="E74" s="169" t="s">
        <v>347</v>
      </c>
      <c r="F74" s="168"/>
      <c r="G74" s="642" t="s">
        <v>348</v>
      </c>
      <c r="H74" s="154"/>
    </row>
    <row r="75" spans="1:10" ht="24" customHeight="1" x14ac:dyDescent="0.35">
      <c r="B75" s="376"/>
      <c r="C75" s="319"/>
      <c r="D75" s="320"/>
      <c r="E75" s="169" t="s">
        <v>349</v>
      </c>
      <c r="F75" s="378"/>
      <c r="G75" s="642"/>
      <c r="H75" s="329"/>
    </row>
    <row r="76" spans="1:10" ht="24" customHeight="1" x14ac:dyDescent="0.35">
      <c r="B76" s="324" t="s">
        <v>350</v>
      </c>
      <c r="C76" s="342"/>
      <c r="D76" s="344"/>
      <c r="E76" s="635"/>
      <c r="F76" s="635"/>
      <c r="G76" s="635"/>
      <c r="H76" s="635"/>
    </row>
    <row r="77" spans="1:10" ht="24" customHeight="1" x14ac:dyDescent="0.35">
      <c r="C77" s="342"/>
      <c r="D77" s="344"/>
      <c r="E77" s="635"/>
      <c r="F77" s="635"/>
      <c r="G77" s="635"/>
      <c r="H77" s="635"/>
    </row>
    <row r="78" spans="1:10" ht="29.25" customHeight="1" x14ac:dyDescent="0.35">
      <c r="B78" s="636" t="s">
        <v>351</v>
      </c>
      <c r="C78" s="636"/>
      <c r="D78" s="379"/>
      <c r="E78" s="634"/>
      <c r="F78" s="634"/>
      <c r="G78" s="634"/>
      <c r="H78" s="634"/>
    </row>
    <row r="79" spans="1:10" ht="14.25" customHeight="1" x14ac:dyDescent="0.35">
      <c r="B79" s="355"/>
      <c r="C79" s="380"/>
      <c r="D79" s="379"/>
      <c r="E79" s="634"/>
      <c r="F79" s="634"/>
      <c r="G79" s="634"/>
      <c r="H79" s="634"/>
      <c r="I79" s="186"/>
    </row>
    <row r="80" spans="1:10" ht="30.75" customHeight="1" x14ac:dyDescent="0.35">
      <c r="B80" s="636" t="s">
        <v>209</v>
      </c>
      <c r="C80" s="636"/>
      <c r="E80" s="76"/>
      <c r="F80" s="319" t="s">
        <v>211</v>
      </c>
      <c r="G80" s="637"/>
      <c r="H80" s="638"/>
    </row>
    <row r="81" spans="2:10" ht="35.25" customHeight="1" x14ac:dyDescent="0.35">
      <c r="B81" s="639" t="s">
        <v>210</v>
      </c>
      <c r="C81" s="639"/>
      <c r="E81" s="76"/>
      <c r="F81" s="319" t="s">
        <v>211</v>
      </c>
      <c r="G81" s="637"/>
      <c r="H81" s="638"/>
    </row>
    <row r="82" spans="2:10" ht="18" customHeight="1" thickBot="1" x14ac:dyDescent="0.4">
      <c r="B82" s="381"/>
      <c r="C82" s="382"/>
      <c r="D82" s="382"/>
      <c r="E82" s="363"/>
      <c r="F82" s="363"/>
      <c r="G82" s="363"/>
      <c r="H82" s="363"/>
      <c r="I82" s="359"/>
      <c r="J82" s="359"/>
    </row>
    <row r="83" spans="2:10" s="321" customFormat="1" ht="14.25" customHeight="1" x14ac:dyDescent="0.35">
      <c r="B83" s="316" t="s">
        <v>356</v>
      </c>
      <c r="C83" s="383"/>
      <c r="D83" s="383"/>
      <c r="E83" s="329"/>
      <c r="F83" s="329"/>
      <c r="G83" s="329"/>
      <c r="H83" s="329"/>
    </row>
    <row r="84" spans="2:10" s="321" customFormat="1" ht="30.75" customHeight="1" x14ac:dyDescent="0.35">
      <c r="B84" s="640" t="s">
        <v>352</v>
      </c>
      <c r="C84" s="640"/>
      <c r="D84" s="640"/>
      <c r="E84" s="329"/>
      <c r="F84" s="76"/>
      <c r="G84" s="329"/>
      <c r="H84" s="329"/>
    </row>
    <row r="85" spans="2:10" s="321" customFormat="1" ht="32.25" customHeight="1" x14ac:dyDescent="0.35">
      <c r="B85" s="624" t="s">
        <v>355</v>
      </c>
      <c r="C85" s="624"/>
      <c r="D85" s="624"/>
      <c r="E85" s="354"/>
      <c r="F85" s="76"/>
      <c r="G85" s="354"/>
      <c r="H85" s="354"/>
    </row>
    <row r="86" spans="2:10" s="321" customFormat="1" ht="13.5" customHeight="1" x14ac:dyDescent="0.35">
      <c r="B86" s="383"/>
      <c r="C86" s="383"/>
      <c r="D86" s="383"/>
      <c r="E86" s="354"/>
      <c r="F86" s="74"/>
      <c r="G86" s="354"/>
      <c r="H86" s="354"/>
    </row>
    <row r="87" spans="2:10" s="321" customFormat="1" ht="32.25" customHeight="1" x14ac:dyDescent="0.35">
      <c r="B87" s="623" t="s">
        <v>653</v>
      </c>
      <c r="C87" s="623"/>
      <c r="D87" s="623"/>
      <c r="E87" s="623"/>
      <c r="G87" s="354"/>
      <c r="H87" s="354"/>
    </row>
    <row r="88" spans="2:10" s="321" customFormat="1" ht="33" customHeight="1" x14ac:dyDescent="0.35">
      <c r="B88" s="625"/>
      <c r="C88" s="626"/>
      <c r="D88" s="626"/>
      <c r="E88" s="626"/>
      <c r="F88" s="626"/>
      <c r="G88" s="626"/>
      <c r="H88" s="627"/>
    </row>
    <row r="89" spans="2:10" ht="29.25" customHeight="1" x14ac:dyDescent="0.35">
      <c r="B89" s="628"/>
      <c r="C89" s="629"/>
      <c r="D89" s="629"/>
      <c r="E89" s="629"/>
      <c r="F89" s="629"/>
      <c r="G89" s="629"/>
      <c r="H89" s="630"/>
    </row>
    <row r="90" spans="2:10" ht="16.5" customHeight="1" x14ac:dyDescent="0.35"/>
    <row r="91" spans="2:10" ht="30" customHeight="1" x14ac:dyDescent="0.35">
      <c r="B91" s="623" t="s">
        <v>354</v>
      </c>
      <c r="C91" s="623"/>
      <c r="D91" s="623"/>
    </row>
    <row r="92" spans="2:10" ht="29.25" customHeight="1" x14ac:dyDescent="0.35">
      <c r="B92" s="625"/>
      <c r="C92" s="626"/>
      <c r="D92" s="626"/>
      <c r="E92" s="626"/>
      <c r="F92" s="626"/>
      <c r="G92" s="626"/>
      <c r="H92" s="627"/>
    </row>
    <row r="93" spans="2:10" ht="30" customHeight="1" x14ac:dyDescent="0.35">
      <c r="B93" s="628"/>
      <c r="C93" s="629"/>
      <c r="D93" s="629"/>
      <c r="E93" s="629"/>
      <c r="F93" s="629"/>
      <c r="G93" s="629"/>
      <c r="H93" s="630"/>
    </row>
    <row r="94" spans="2:10" ht="15" customHeight="1" x14ac:dyDescent="0.35"/>
    <row r="95" spans="2:10" ht="45" customHeight="1" x14ac:dyDescent="0.35">
      <c r="B95" s="623" t="s">
        <v>579</v>
      </c>
      <c r="C95" s="623"/>
      <c r="D95" s="623"/>
      <c r="E95" s="623"/>
      <c r="F95" s="623"/>
      <c r="G95" s="623"/>
    </row>
    <row r="96" spans="2:10" ht="19.5" customHeight="1" x14ac:dyDescent="0.35">
      <c r="B96" s="531"/>
      <c r="C96" s="532"/>
      <c r="D96" s="532"/>
      <c r="E96" s="532"/>
      <c r="F96" s="532"/>
      <c r="G96" s="532"/>
      <c r="H96" s="533"/>
    </row>
    <row r="97" spans="2:8" ht="27" customHeight="1" x14ac:dyDescent="0.35">
      <c r="B97" s="534"/>
      <c r="C97" s="535"/>
      <c r="D97" s="535"/>
      <c r="E97" s="535"/>
      <c r="F97" s="535"/>
      <c r="G97" s="535"/>
      <c r="H97" s="536"/>
    </row>
    <row r="98" spans="2:8" s="153" customFormat="1" ht="20.25" customHeight="1" x14ac:dyDescent="0.35">
      <c r="B98" s="161"/>
      <c r="C98" s="161"/>
      <c r="D98" s="161"/>
      <c r="E98" s="161"/>
      <c r="F98" s="161"/>
      <c r="G98" s="161"/>
      <c r="H98" s="161"/>
    </row>
    <row r="99" spans="2:8" ht="36.75" customHeight="1" x14ac:dyDescent="0.35">
      <c r="B99" s="624" t="s">
        <v>637</v>
      </c>
      <c r="C99" s="624"/>
      <c r="D99" s="624"/>
      <c r="E99" s="624"/>
      <c r="F99" s="624"/>
      <c r="G99" s="164"/>
      <c r="H99" s="164"/>
    </row>
    <row r="100" spans="2:8" s="321" customFormat="1" ht="36" customHeight="1" x14ac:dyDescent="0.35">
      <c r="B100" s="531"/>
      <c r="C100" s="532"/>
      <c r="D100" s="532"/>
      <c r="E100" s="532"/>
      <c r="F100" s="532"/>
      <c r="G100" s="532"/>
      <c r="H100" s="533"/>
    </row>
    <row r="101" spans="2:8" ht="21" customHeight="1" x14ac:dyDescent="0.35">
      <c r="B101" s="534"/>
      <c r="C101" s="535"/>
      <c r="D101" s="535"/>
      <c r="E101" s="535"/>
      <c r="F101" s="535"/>
      <c r="G101" s="535"/>
      <c r="H101" s="536"/>
    </row>
  </sheetData>
  <mergeCells count="67">
    <mergeCell ref="C9:H10"/>
    <mergeCell ref="B44:D44"/>
    <mergeCell ref="B45:D45"/>
    <mergeCell ref="E37:F37"/>
    <mergeCell ref="C69:G69"/>
    <mergeCell ref="E65:F65"/>
    <mergeCell ref="E66:F66"/>
    <mergeCell ref="G65:I65"/>
    <mergeCell ref="G66:I66"/>
    <mergeCell ref="C11:H11"/>
    <mergeCell ref="C12:H12"/>
    <mergeCell ref="E23:F23"/>
    <mergeCell ref="B61:C61"/>
    <mergeCell ref="E55:G55"/>
    <mergeCell ref="G27:H27"/>
    <mergeCell ref="G30:H30"/>
    <mergeCell ref="A1:D1"/>
    <mergeCell ref="B3:H3"/>
    <mergeCell ref="C5:H5"/>
    <mergeCell ref="C7:H7"/>
    <mergeCell ref="C8:H8"/>
    <mergeCell ref="F1:H1"/>
    <mergeCell ref="C6:H6"/>
    <mergeCell ref="E72:H72"/>
    <mergeCell ref="E56:G56"/>
    <mergeCell ref="E57:G57"/>
    <mergeCell ref="C58:G58"/>
    <mergeCell ref="C59:G59"/>
    <mergeCell ref="C60:G60"/>
    <mergeCell ref="G62:I62"/>
    <mergeCell ref="G63:I63"/>
    <mergeCell ref="G31:H31"/>
    <mergeCell ref="E39:F39"/>
    <mergeCell ref="E24:F24"/>
    <mergeCell ref="E25:F25"/>
    <mergeCell ref="E40:F40"/>
    <mergeCell ref="E38:F38"/>
    <mergeCell ref="E35:F35"/>
    <mergeCell ref="E36:F36"/>
    <mergeCell ref="E53:G53"/>
    <mergeCell ref="E54:G54"/>
    <mergeCell ref="C41:G41"/>
    <mergeCell ref="C42:G42"/>
    <mergeCell ref="C49:G49"/>
    <mergeCell ref="C50:G50"/>
    <mergeCell ref="C51:G51"/>
    <mergeCell ref="B85:D85"/>
    <mergeCell ref="B88:H89"/>
    <mergeCell ref="B91:D91"/>
    <mergeCell ref="B92:H93"/>
    <mergeCell ref="G64:I64"/>
    <mergeCell ref="C68:G68"/>
    <mergeCell ref="E76:H77"/>
    <mergeCell ref="B78:C78"/>
    <mergeCell ref="E78:H79"/>
    <mergeCell ref="G81:H81"/>
    <mergeCell ref="G80:H80"/>
    <mergeCell ref="B80:C80"/>
    <mergeCell ref="B81:C81"/>
    <mergeCell ref="B84:D84"/>
    <mergeCell ref="H73:I73"/>
    <mergeCell ref="G74:G75"/>
    <mergeCell ref="B100:H101"/>
    <mergeCell ref="B96:H97"/>
    <mergeCell ref="B87:E87"/>
    <mergeCell ref="B95:G95"/>
    <mergeCell ref="B99:F99"/>
  </mergeCells>
  <dataValidations count="6">
    <dataValidation type="list" allowBlank="1" showInputMessage="1" showErrorMessage="1" sqref="C5:H5">
      <formula1>"Option Agreement, Purchase &amp; Sale Agreement, Recorded Deed, Certificate of Title, Ground Lease"</formula1>
    </dataValidation>
    <dataValidation type="whole" allowBlank="1" showInputMessage="1" showErrorMessage="1" sqref="C13">
      <formula1>1</formula1>
      <formula2>1000</formula2>
    </dataValidation>
    <dataValidation type="list" allowBlank="1" showInputMessage="1" showErrorMessage="1" sqref="C22:C23 F71 C62:C66 E80:E81 C25 C53:C57 H53:H57 C47 C35:C39 G35:G40 F73 F84 F85">
      <formula1>"Yes, No"</formula1>
    </dataValidation>
    <dataValidation type="list" allowBlank="1" showInputMessage="1" showErrorMessage="1" sqref="F34 F28:F31">
      <formula1>"Gas, Electric, Geothermal, Solar, Other"</formula1>
    </dataValidation>
    <dataValidation type="list" allowBlank="1" showInputMessage="1" showErrorMessage="1" sqref="E44:E45">
      <formula1>"Yes,No"</formula1>
    </dataValidation>
    <dataValidation type="textLength" allowBlank="1" showInputMessage="1" showErrorMessage="1" sqref="E76">
      <formula1>1</formula1>
      <formula2>250</formula2>
    </dataValidation>
  </dataValidations>
  <pageMargins left="0.25" right="0" top="0.75" bottom="0.75" header="0.3" footer="0.3"/>
  <pageSetup scale="82" orientation="portrait" r:id="rId1"/>
  <headerFooter>
    <oddFooter xml:space="preserve">&amp;L&amp;A&amp;RPage &amp;P of &amp;N
</oddFooter>
  </headerFooter>
  <rowBreaks count="2" manualBreakCount="2">
    <brk id="32" max="9" man="1"/>
    <brk id="6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topLeftCell="A4" zoomScaleNormal="100" workbookViewId="0">
      <selection activeCell="K3" sqref="K3:K4"/>
    </sheetView>
  </sheetViews>
  <sheetFormatPr defaultColWidth="11.453125" defaultRowHeight="14.5" x14ac:dyDescent="0.35"/>
  <cols>
    <col min="1" max="1" width="4.1796875" style="78" customWidth="1"/>
    <col min="2" max="2" width="11.453125" style="78"/>
    <col min="3" max="3" width="13.1796875" style="78" customWidth="1"/>
    <col min="4" max="12" width="11.453125" style="78"/>
    <col min="13" max="13" width="4.81640625" style="78" customWidth="1"/>
    <col min="14" max="14" width="11.453125" style="78" customWidth="1"/>
    <col min="15" max="15" width="11.453125" style="78"/>
    <col min="16" max="16" width="5.1796875" style="78" customWidth="1"/>
    <col min="17" max="17" width="12.81640625" style="78" customWidth="1"/>
    <col min="18" max="18" width="18.453125" style="78" customWidth="1"/>
    <col min="19" max="19" width="11.453125" style="78"/>
    <col min="20" max="20" width="13.81640625" style="78" customWidth="1"/>
    <col min="21" max="21" width="16.1796875" style="78" customWidth="1"/>
    <col min="22" max="24" width="2.81640625" style="78" customWidth="1"/>
    <col min="25" max="25" width="10.81640625" style="78" customWidth="1"/>
    <col min="26" max="26" width="11.1796875" style="78" customWidth="1"/>
    <col min="27" max="27" width="26.1796875" style="78" bestFit="1" customWidth="1"/>
    <col min="28" max="28" width="11.1796875" style="78" customWidth="1"/>
    <col min="29" max="29" width="30.81640625" style="78" bestFit="1" customWidth="1"/>
    <col min="30" max="30" width="15.81640625" style="78" bestFit="1" customWidth="1"/>
    <col min="31" max="16384" width="11.453125" style="78"/>
  </cols>
  <sheetData>
    <row r="1" spans="1:18" s="212" customFormat="1" ht="19.5" customHeight="1" thickBot="1" x14ac:dyDescent="0.5">
      <c r="A1" s="674" t="s">
        <v>212</v>
      </c>
      <c r="B1" s="675"/>
      <c r="C1" s="675"/>
      <c r="D1" s="675"/>
      <c r="E1" s="676"/>
      <c r="F1" s="384"/>
      <c r="G1" s="677" t="s">
        <v>360</v>
      </c>
      <c r="H1" s="678"/>
      <c r="I1" s="678"/>
      <c r="J1" s="679"/>
      <c r="K1" s="385"/>
      <c r="L1" s="385"/>
      <c r="M1" s="385"/>
      <c r="N1" s="385"/>
    </row>
    <row r="2" spans="1:18" s="389" customFormat="1" ht="12.75" customHeight="1" x14ac:dyDescent="0.45">
      <c r="A2" s="386"/>
      <c r="B2" s="386"/>
      <c r="C2" s="386"/>
      <c r="D2" s="386"/>
      <c r="E2" s="386"/>
      <c r="F2" s="387"/>
      <c r="G2" s="388"/>
      <c r="H2" s="388"/>
      <c r="I2" s="388"/>
      <c r="J2" s="388"/>
    </row>
    <row r="3" spans="1:18" s="212" customFormat="1" ht="24.75" customHeight="1" x14ac:dyDescent="0.35">
      <c r="A3" s="390"/>
      <c r="B3" s="612" t="s">
        <v>70</v>
      </c>
      <c r="C3" s="613"/>
      <c r="D3" s="613"/>
      <c r="E3" s="613"/>
      <c r="F3" s="613"/>
      <c r="G3" s="613"/>
      <c r="H3" s="613"/>
      <c r="I3" s="614"/>
      <c r="J3" s="78"/>
      <c r="O3" s="391"/>
      <c r="P3" s="391"/>
      <c r="Q3" s="391"/>
      <c r="R3" s="392"/>
    </row>
    <row r="4" spans="1:18" s="389" customFormat="1" ht="19.5" customHeight="1" x14ac:dyDescent="0.35">
      <c r="A4" s="393"/>
      <c r="B4" s="394"/>
      <c r="C4" s="394"/>
      <c r="D4" s="394"/>
      <c r="E4" s="394"/>
      <c r="F4" s="394"/>
      <c r="G4" s="394"/>
      <c r="H4" s="394"/>
      <c r="I4" s="394"/>
      <c r="J4" s="158"/>
      <c r="K4" s="456"/>
      <c r="O4" s="395"/>
      <c r="P4" s="395"/>
      <c r="Q4" s="395"/>
      <c r="R4" s="396"/>
    </row>
    <row r="5" spans="1:18" ht="46.5" customHeight="1" x14ac:dyDescent="0.35">
      <c r="A5" s="397"/>
      <c r="B5" s="682" t="s">
        <v>250</v>
      </c>
      <c r="C5" s="683"/>
      <c r="D5" s="683"/>
      <c r="E5" s="683"/>
      <c r="F5" s="683"/>
      <c r="G5" s="683"/>
      <c r="H5" s="683"/>
      <c r="I5" s="683"/>
      <c r="J5" s="683"/>
      <c r="K5" s="684"/>
      <c r="L5" s="398"/>
      <c r="M5" s="399"/>
      <c r="N5" s="685" t="s">
        <v>251</v>
      </c>
      <c r="O5" s="686"/>
      <c r="P5" s="686"/>
      <c r="Q5" s="686"/>
      <c r="R5" s="687"/>
    </row>
    <row r="6" spans="1:18" ht="73.5" customHeight="1" x14ac:dyDescent="0.35">
      <c r="A6" s="400"/>
      <c r="B6" s="401" t="s">
        <v>237</v>
      </c>
      <c r="C6" s="401" t="s">
        <v>238</v>
      </c>
      <c r="D6" s="401" t="s">
        <v>239</v>
      </c>
      <c r="E6" s="402" t="s">
        <v>249</v>
      </c>
      <c r="F6" s="402" t="s">
        <v>241</v>
      </c>
      <c r="G6" s="402" t="s">
        <v>242</v>
      </c>
      <c r="H6" s="455" t="s">
        <v>243</v>
      </c>
      <c r="I6" s="402" t="s">
        <v>244</v>
      </c>
      <c r="J6" s="402" t="s">
        <v>245</v>
      </c>
      <c r="K6" s="402" t="s">
        <v>246</v>
      </c>
      <c r="L6" s="402" t="s">
        <v>247</v>
      </c>
      <c r="M6" s="403"/>
      <c r="N6" s="402" t="s">
        <v>311</v>
      </c>
      <c r="O6" s="402" t="s">
        <v>252</v>
      </c>
      <c r="P6" s="404"/>
      <c r="Q6" s="680" t="s">
        <v>253</v>
      </c>
      <c r="R6" s="681"/>
    </row>
    <row r="7" spans="1:18" ht="19.5" customHeight="1" x14ac:dyDescent="0.35">
      <c r="A7" s="400"/>
      <c r="B7" s="405"/>
      <c r="C7" s="406"/>
      <c r="D7" s="406"/>
      <c r="E7" s="260"/>
      <c r="F7" s="260"/>
      <c r="G7" s="407"/>
      <c r="H7" s="407"/>
      <c r="I7" s="408">
        <f>G7+H7</f>
        <v>0</v>
      </c>
      <c r="J7" s="407"/>
      <c r="K7" s="77" t="e">
        <f>I7/J7</f>
        <v>#DIV/0!</v>
      </c>
      <c r="L7" s="409">
        <f>E7*G7*12</f>
        <v>0</v>
      </c>
      <c r="M7" s="257"/>
      <c r="N7" s="406"/>
      <c r="O7" s="406"/>
      <c r="P7" s="257"/>
      <c r="Q7" s="410"/>
      <c r="R7" s="411"/>
    </row>
    <row r="8" spans="1:18" ht="19.5" customHeight="1" x14ac:dyDescent="0.35">
      <c r="A8" s="400"/>
      <c r="B8" s="405"/>
      <c r="C8" s="406"/>
      <c r="D8" s="406"/>
      <c r="E8" s="260"/>
      <c r="F8" s="260"/>
      <c r="G8" s="407"/>
      <c r="H8" s="407"/>
      <c r="I8" s="408">
        <f t="shared" ref="I8:I31" si="0">G8+H8</f>
        <v>0</v>
      </c>
      <c r="J8" s="407"/>
      <c r="K8" s="77" t="e">
        <f t="shared" ref="K8:K31" si="1">I8/J8</f>
        <v>#DIV/0!</v>
      </c>
      <c r="L8" s="409">
        <f t="shared" ref="L8:L31" si="2">E8*G8*12</f>
        <v>0</v>
      </c>
      <c r="M8" s="257"/>
      <c r="N8" s="406"/>
      <c r="O8" s="406"/>
      <c r="P8" s="257"/>
      <c r="Q8" s="410"/>
      <c r="R8" s="411"/>
    </row>
    <row r="9" spans="1:18" ht="19.5" customHeight="1" x14ac:dyDescent="0.35">
      <c r="A9" s="400"/>
      <c r="B9" s="405"/>
      <c r="C9" s="406"/>
      <c r="D9" s="406"/>
      <c r="E9" s="260"/>
      <c r="F9" s="260"/>
      <c r="G9" s="407"/>
      <c r="H9" s="407"/>
      <c r="I9" s="408">
        <f t="shared" si="0"/>
        <v>0</v>
      </c>
      <c r="J9" s="407"/>
      <c r="K9" s="77" t="e">
        <f t="shared" si="1"/>
        <v>#DIV/0!</v>
      </c>
      <c r="L9" s="409">
        <f t="shared" si="2"/>
        <v>0</v>
      </c>
      <c r="M9" s="257"/>
      <c r="N9" s="406"/>
      <c r="O9" s="406"/>
      <c r="P9" s="257"/>
      <c r="Q9" s="410"/>
      <c r="R9" s="411"/>
    </row>
    <row r="10" spans="1:18" ht="19.5" customHeight="1" x14ac:dyDescent="0.35">
      <c r="A10" s="400"/>
      <c r="B10" s="405"/>
      <c r="C10" s="406"/>
      <c r="D10" s="406"/>
      <c r="E10" s="260"/>
      <c r="F10" s="260"/>
      <c r="G10" s="407"/>
      <c r="H10" s="407"/>
      <c r="I10" s="408">
        <f t="shared" si="0"/>
        <v>0</v>
      </c>
      <c r="J10" s="407"/>
      <c r="K10" s="77" t="e">
        <f t="shared" si="1"/>
        <v>#DIV/0!</v>
      </c>
      <c r="L10" s="409">
        <f t="shared" si="2"/>
        <v>0</v>
      </c>
      <c r="M10" s="257"/>
      <c r="N10" s="406"/>
      <c r="O10" s="406"/>
      <c r="P10" s="257"/>
      <c r="Q10" s="410"/>
      <c r="R10" s="411"/>
    </row>
    <row r="11" spans="1:18" ht="21" customHeight="1" x14ac:dyDescent="0.35">
      <c r="A11" s="400"/>
      <c r="B11" s="405"/>
      <c r="C11" s="406"/>
      <c r="D11" s="406"/>
      <c r="E11" s="260"/>
      <c r="F11" s="260"/>
      <c r="G11" s="407"/>
      <c r="H11" s="407"/>
      <c r="I11" s="408">
        <f t="shared" si="0"/>
        <v>0</v>
      </c>
      <c r="J11" s="407"/>
      <c r="K11" s="77" t="e">
        <f t="shared" si="1"/>
        <v>#DIV/0!</v>
      </c>
      <c r="L11" s="409">
        <f t="shared" si="2"/>
        <v>0</v>
      </c>
      <c r="M11" s="257"/>
      <c r="N11" s="406"/>
      <c r="O11" s="406"/>
      <c r="P11" s="257"/>
      <c r="Q11" s="410"/>
      <c r="R11" s="411"/>
    </row>
    <row r="12" spans="1:18" ht="21.75" customHeight="1" x14ac:dyDescent="0.35">
      <c r="A12" s="400"/>
      <c r="B12" s="405"/>
      <c r="C12" s="406"/>
      <c r="D12" s="406"/>
      <c r="E12" s="260"/>
      <c r="F12" s="260"/>
      <c r="G12" s="407"/>
      <c r="H12" s="407"/>
      <c r="I12" s="408">
        <f t="shared" si="0"/>
        <v>0</v>
      </c>
      <c r="J12" s="407"/>
      <c r="K12" s="77" t="e">
        <f t="shared" si="1"/>
        <v>#DIV/0!</v>
      </c>
      <c r="L12" s="409">
        <f t="shared" si="2"/>
        <v>0</v>
      </c>
      <c r="M12" s="257"/>
      <c r="N12" s="406"/>
      <c r="O12" s="406"/>
      <c r="P12" s="257"/>
      <c r="Q12" s="410"/>
      <c r="R12" s="411"/>
    </row>
    <row r="13" spans="1:18" ht="19.5" customHeight="1" x14ac:dyDescent="0.35">
      <c r="A13" s="400"/>
      <c r="B13" s="405"/>
      <c r="C13" s="406"/>
      <c r="D13" s="406"/>
      <c r="E13" s="260"/>
      <c r="F13" s="260"/>
      <c r="G13" s="407"/>
      <c r="H13" s="407"/>
      <c r="I13" s="408">
        <f t="shared" si="0"/>
        <v>0</v>
      </c>
      <c r="J13" s="407"/>
      <c r="K13" s="77" t="e">
        <f t="shared" si="1"/>
        <v>#DIV/0!</v>
      </c>
      <c r="L13" s="409">
        <f t="shared" si="2"/>
        <v>0</v>
      </c>
      <c r="M13" s="257"/>
      <c r="N13" s="406"/>
      <c r="O13" s="406"/>
      <c r="P13" s="257"/>
      <c r="Q13" s="410"/>
      <c r="R13" s="411"/>
    </row>
    <row r="14" spans="1:18" ht="19.5" customHeight="1" x14ac:dyDescent="0.35">
      <c r="A14" s="400"/>
      <c r="B14" s="405"/>
      <c r="C14" s="406"/>
      <c r="D14" s="406"/>
      <c r="E14" s="260"/>
      <c r="F14" s="260"/>
      <c r="G14" s="407"/>
      <c r="H14" s="407"/>
      <c r="I14" s="408">
        <f t="shared" si="0"/>
        <v>0</v>
      </c>
      <c r="J14" s="407"/>
      <c r="K14" s="77" t="e">
        <f t="shared" si="1"/>
        <v>#DIV/0!</v>
      </c>
      <c r="L14" s="409">
        <f t="shared" si="2"/>
        <v>0</v>
      </c>
      <c r="M14" s="257"/>
      <c r="N14" s="406"/>
      <c r="O14" s="406"/>
      <c r="P14" s="257"/>
      <c r="Q14" s="410"/>
      <c r="R14" s="411"/>
    </row>
    <row r="15" spans="1:18" ht="19.5" customHeight="1" x14ac:dyDescent="0.35">
      <c r="A15" s="400"/>
      <c r="B15" s="405"/>
      <c r="C15" s="406"/>
      <c r="D15" s="406"/>
      <c r="E15" s="260"/>
      <c r="F15" s="260"/>
      <c r="G15" s="407"/>
      <c r="H15" s="407"/>
      <c r="I15" s="408">
        <f t="shared" si="0"/>
        <v>0</v>
      </c>
      <c r="J15" s="407"/>
      <c r="K15" s="77" t="e">
        <f t="shared" si="1"/>
        <v>#DIV/0!</v>
      </c>
      <c r="L15" s="409">
        <f t="shared" si="2"/>
        <v>0</v>
      </c>
      <c r="M15" s="257"/>
      <c r="N15" s="406"/>
      <c r="O15" s="406"/>
      <c r="P15" s="257"/>
      <c r="Q15" s="410"/>
      <c r="R15" s="411"/>
    </row>
    <row r="16" spans="1:18" ht="19.5" customHeight="1" x14ac:dyDescent="0.35">
      <c r="A16" s="400"/>
      <c r="B16" s="405"/>
      <c r="C16" s="406"/>
      <c r="D16" s="406"/>
      <c r="E16" s="260"/>
      <c r="F16" s="260"/>
      <c r="G16" s="407"/>
      <c r="H16" s="407"/>
      <c r="I16" s="408">
        <f t="shared" si="0"/>
        <v>0</v>
      </c>
      <c r="J16" s="407"/>
      <c r="K16" s="77" t="e">
        <f t="shared" si="1"/>
        <v>#DIV/0!</v>
      </c>
      <c r="L16" s="409">
        <f t="shared" si="2"/>
        <v>0</v>
      </c>
      <c r="M16" s="257"/>
      <c r="N16" s="406"/>
      <c r="O16" s="406"/>
      <c r="P16" s="257"/>
      <c r="Q16" s="410"/>
      <c r="R16" s="411"/>
    </row>
    <row r="17" spans="1:18" ht="19.5" customHeight="1" x14ac:dyDescent="0.35">
      <c r="A17" s="400"/>
      <c r="B17" s="405"/>
      <c r="C17" s="406"/>
      <c r="D17" s="406"/>
      <c r="E17" s="260"/>
      <c r="F17" s="260"/>
      <c r="G17" s="407"/>
      <c r="H17" s="407"/>
      <c r="I17" s="408">
        <f t="shared" si="0"/>
        <v>0</v>
      </c>
      <c r="J17" s="407"/>
      <c r="K17" s="77" t="e">
        <f>I17/J17</f>
        <v>#DIV/0!</v>
      </c>
      <c r="L17" s="409">
        <f t="shared" si="2"/>
        <v>0</v>
      </c>
      <c r="M17" s="257"/>
      <c r="N17" s="406"/>
      <c r="O17" s="406"/>
      <c r="P17" s="257"/>
      <c r="Q17" s="410"/>
      <c r="R17" s="411"/>
    </row>
    <row r="18" spans="1:18" ht="19.5" customHeight="1" x14ac:dyDescent="0.35">
      <c r="A18" s="400"/>
      <c r="B18" s="405"/>
      <c r="C18" s="406"/>
      <c r="D18" s="406"/>
      <c r="E18" s="260"/>
      <c r="F18" s="260"/>
      <c r="G18" s="407"/>
      <c r="H18" s="407"/>
      <c r="I18" s="408">
        <f t="shared" si="0"/>
        <v>0</v>
      </c>
      <c r="J18" s="407"/>
      <c r="K18" s="77" t="e">
        <f t="shared" ref="K18:K19" si="3">I18/J18</f>
        <v>#DIV/0!</v>
      </c>
      <c r="L18" s="409">
        <f t="shared" si="2"/>
        <v>0</v>
      </c>
      <c r="M18" s="257"/>
      <c r="N18" s="406"/>
      <c r="O18" s="406"/>
      <c r="P18" s="257"/>
      <c r="Q18" s="410"/>
      <c r="R18" s="411"/>
    </row>
    <row r="19" spans="1:18" ht="19.5" customHeight="1" x14ac:dyDescent="0.35">
      <c r="A19" s="400"/>
      <c r="B19" s="405"/>
      <c r="C19" s="406"/>
      <c r="D19" s="406"/>
      <c r="E19" s="260"/>
      <c r="F19" s="260"/>
      <c r="G19" s="407"/>
      <c r="H19" s="407"/>
      <c r="I19" s="408">
        <f t="shared" si="0"/>
        <v>0</v>
      </c>
      <c r="J19" s="407"/>
      <c r="K19" s="77" t="e">
        <f t="shared" si="3"/>
        <v>#DIV/0!</v>
      </c>
      <c r="L19" s="409">
        <f t="shared" si="2"/>
        <v>0</v>
      </c>
      <c r="M19" s="257"/>
      <c r="N19" s="406"/>
      <c r="O19" s="406"/>
      <c r="P19" s="257"/>
      <c r="Q19" s="410"/>
      <c r="R19" s="411"/>
    </row>
    <row r="20" spans="1:18" ht="19.5" customHeight="1" x14ac:dyDescent="0.35">
      <c r="A20" s="400"/>
      <c r="B20" s="405"/>
      <c r="C20" s="406"/>
      <c r="D20" s="406"/>
      <c r="E20" s="260"/>
      <c r="F20" s="260"/>
      <c r="G20" s="407"/>
      <c r="H20" s="407"/>
      <c r="I20" s="408">
        <f t="shared" si="0"/>
        <v>0</v>
      </c>
      <c r="J20" s="407"/>
      <c r="K20" s="77" t="e">
        <f t="shared" si="1"/>
        <v>#DIV/0!</v>
      </c>
      <c r="L20" s="409">
        <f t="shared" si="2"/>
        <v>0</v>
      </c>
      <c r="M20" s="257"/>
      <c r="N20" s="406"/>
      <c r="O20" s="406"/>
      <c r="P20" s="257"/>
      <c r="Q20" s="410"/>
      <c r="R20" s="411"/>
    </row>
    <row r="21" spans="1:18" ht="19.5" customHeight="1" x14ac:dyDescent="0.35">
      <c r="A21" s="400"/>
      <c r="B21" s="405"/>
      <c r="C21" s="406"/>
      <c r="D21" s="406"/>
      <c r="E21" s="260"/>
      <c r="F21" s="260"/>
      <c r="G21" s="407"/>
      <c r="H21" s="407"/>
      <c r="I21" s="408">
        <f t="shared" si="0"/>
        <v>0</v>
      </c>
      <c r="J21" s="407"/>
      <c r="K21" s="77" t="e">
        <f t="shared" si="1"/>
        <v>#DIV/0!</v>
      </c>
      <c r="L21" s="409">
        <f t="shared" si="2"/>
        <v>0</v>
      </c>
      <c r="M21" s="257"/>
      <c r="N21" s="406"/>
      <c r="O21" s="406"/>
      <c r="P21" s="257"/>
      <c r="Q21" s="410"/>
      <c r="R21" s="411"/>
    </row>
    <row r="22" spans="1:18" ht="19.5" customHeight="1" x14ac:dyDescent="0.35">
      <c r="A22" s="400"/>
      <c r="B22" s="405"/>
      <c r="C22" s="406"/>
      <c r="D22" s="406"/>
      <c r="E22" s="260"/>
      <c r="F22" s="260"/>
      <c r="G22" s="407"/>
      <c r="H22" s="407"/>
      <c r="I22" s="408">
        <f t="shared" si="0"/>
        <v>0</v>
      </c>
      <c r="J22" s="407"/>
      <c r="K22" s="77" t="e">
        <f t="shared" si="1"/>
        <v>#DIV/0!</v>
      </c>
      <c r="L22" s="409">
        <f t="shared" si="2"/>
        <v>0</v>
      </c>
      <c r="M22" s="257"/>
      <c r="N22" s="406"/>
      <c r="O22" s="406"/>
      <c r="P22" s="257"/>
      <c r="Q22" s="410"/>
      <c r="R22" s="411"/>
    </row>
    <row r="23" spans="1:18" ht="19.5" customHeight="1" x14ac:dyDescent="0.35">
      <c r="A23" s="400"/>
      <c r="B23" s="405"/>
      <c r="C23" s="406"/>
      <c r="D23" s="406"/>
      <c r="E23" s="260"/>
      <c r="F23" s="260"/>
      <c r="G23" s="407"/>
      <c r="H23" s="407"/>
      <c r="I23" s="408">
        <f t="shared" si="0"/>
        <v>0</v>
      </c>
      <c r="J23" s="407"/>
      <c r="K23" s="77" t="e">
        <f t="shared" si="1"/>
        <v>#DIV/0!</v>
      </c>
      <c r="L23" s="409">
        <f t="shared" si="2"/>
        <v>0</v>
      </c>
      <c r="M23" s="257"/>
      <c r="N23" s="406"/>
      <c r="O23" s="406"/>
      <c r="P23" s="257"/>
      <c r="Q23" s="410"/>
      <c r="R23" s="411"/>
    </row>
    <row r="24" spans="1:18" ht="19.5" customHeight="1" x14ac:dyDescent="0.35">
      <c r="A24" s="400"/>
      <c r="B24" s="405"/>
      <c r="C24" s="406"/>
      <c r="D24" s="406"/>
      <c r="E24" s="260"/>
      <c r="F24" s="260"/>
      <c r="G24" s="407"/>
      <c r="H24" s="407"/>
      <c r="I24" s="408">
        <f t="shared" si="0"/>
        <v>0</v>
      </c>
      <c r="J24" s="407"/>
      <c r="K24" s="77" t="e">
        <f t="shared" si="1"/>
        <v>#DIV/0!</v>
      </c>
      <c r="L24" s="409">
        <f t="shared" si="2"/>
        <v>0</v>
      </c>
      <c r="M24" s="257"/>
      <c r="N24" s="406"/>
      <c r="O24" s="406"/>
      <c r="P24" s="257"/>
      <c r="Q24" s="410"/>
      <c r="R24" s="411"/>
    </row>
    <row r="25" spans="1:18" ht="19.5" customHeight="1" x14ac:dyDescent="0.35">
      <c r="A25" s="400"/>
      <c r="B25" s="405"/>
      <c r="C25" s="406"/>
      <c r="D25" s="406"/>
      <c r="E25" s="260"/>
      <c r="F25" s="260"/>
      <c r="G25" s="407"/>
      <c r="H25" s="407"/>
      <c r="I25" s="408">
        <f t="shared" si="0"/>
        <v>0</v>
      </c>
      <c r="J25" s="407"/>
      <c r="K25" s="77" t="e">
        <f t="shared" si="1"/>
        <v>#DIV/0!</v>
      </c>
      <c r="L25" s="409">
        <f t="shared" si="2"/>
        <v>0</v>
      </c>
      <c r="M25" s="257"/>
      <c r="N25" s="406"/>
      <c r="O25" s="406"/>
      <c r="P25" s="257"/>
      <c r="Q25" s="410"/>
      <c r="R25" s="411"/>
    </row>
    <row r="26" spans="1:18" ht="19.5" customHeight="1" x14ac:dyDescent="0.35">
      <c r="A26" s="400"/>
      <c r="B26" s="405"/>
      <c r="C26" s="406"/>
      <c r="D26" s="406"/>
      <c r="E26" s="260"/>
      <c r="F26" s="260"/>
      <c r="G26" s="407"/>
      <c r="H26" s="407"/>
      <c r="I26" s="408">
        <f t="shared" si="0"/>
        <v>0</v>
      </c>
      <c r="J26" s="407"/>
      <c r="K26" s="77" t="e">
        <f t="shared" si="1"/>
        <v>#DIV/0!</v>
      </c>
      <c r="L26" s="409">
        <f t="shared" si="2"/>
        <v>0</v>
      </c>
      <c r="M26" s="257"/>
      <c r="N26" s="406"/>
      <c r="O26" s="406"/>
      <c r="P26" s="257"/>
      <c r="Q26" s="410"/>
      <c r="R26" s="411"/>
    </row>
    <row r="27" spans="1:18" ht="19.5" customHeight="1" x14ac:dyDescent="0.35">
      <c r="A27" s="400"/>
      <c r="B27" s="405"/>
      <c r="C27" s="406"/>
      <c r="D27" s="406"/>
      <c r="E27" s="260"/>
      <c r="F27" s="260"/>
      <c r="G27" s="407"/>
      <c r="H27" s="407"/>
      <c r="I27" s="408">
        <f t="shared" si="0"/>
        <v>0</v>
      </c>
      <c r="J27" s="407"/>
      <c r="K27" s="77" t="e">
        <f t="shared" si="1"/>
        <v>#DIV/0!</v>
      </c>
      <c r="L27" s="409">
        <f t="shared" si="2"/>
        <v>0</v>
      </c>
      <c r="M27" s="257"/>
      <c r="N27" s="406"/>
      <c r="O27" s="406"/>
      <c r="P27" s="257"/>
      <c r="Q27" s="410"/>
      <c r="R27" s="411"/>
    </row>
    <row r="28" spans="1:18" ht="19.5" customHeight="1" x14ac:dyDescent="0.35">
      <c r="A28" s="400"/>
      <c r="B28" s="405"/>
      <c r="C28" s="406"/>
      <c r="D28" s="406"/>
      <c r="E28" s="260"/>
      <c r="F28" s="260"/>
      <c r="G28" s="407"/>
      <c r="H28" s="407"/>
      <c r="I28" s="408">
        <f t="shared" si="0"/>
        <v>0</v>
      </c>
      <c r="J28" s="407"/>
      <c r="K28" s="77" t="e">
        <f t="shared" si="1"/>
        <v>#DIV/0!</v>
      </c>
      <c r="L28" s="409">
        <f t="shared" si="2"/>
        <v>0</v>
      </c>
      <c r="M28" s="257"/>
      <c r="N28" s="406"/>
      <c r="O28" s="406"/>
      <c r="P28" s="257"/>
      <c r="Q28" s="410"/>
      <c r="R28" s="411"/>
    </row>
    <row r="29" spans="1:18" ht="19.5" customHeight="1" x14ac:dyDescent="0.35">
      <c r="A29" s="400"/>
      <c r="B29" s="405"/>
      <c r="C29" s="406"/>
      <c r="D29" s="406"/>
      <c r="E29" s="260"/>
      <c r="F29" s="260"/>
      <c r="G29" s="407"/>
      <c r="H29" s="407"/>
      <c r="I29" s="408">
        <f t="shared" si="0"/>
        <v>0</v>
      </c>
      <c r="J29" s="407"/>
      <c r="K29" s="77" t="e">
        <f t="shared" si="1"/>
        <v>#DIV/0!</v>
      </c>
      <c r="L29" s="409">
        <f t="shared" si="2"/>
        <v>0</v>
      </c>
      <c r="M29" s="257"/>
      <c r="N29" s="406"/>
      <c r="O29" s="406"/>
      <c r="P29" s="257"/>
      <c r="Q29" s="410"/>
      <c r="R29" s="411"/>
    </row>
    <row r="30" spans="1:18" ht="19.5" customHeight="1" x14ac:dyDescent="0.35">
      <c r="A30" s="400"/>
      <c r="B30" s="405"/>
      <c r="C30" s="406"/>
      <c r="D30" s="406"/>
      <c r="E30" s="260"/>
      <c r="F30" s="260"/>
      <c r="G30" s="407"/>
      <c r="H30" s="407"/>
      <c r="I30" s="408">
        <f t="shared" si="0"/>
        <v>0</v>
      </c>
      <c r="J30" s="407"/>
      <c r="K30" s="77" t="e">
        <f t="shared" si="1"/>
        <v>#DIV/0!</v>
      </c>
      <c r="L30" s="409">
        <f t="shared" si="2"/>
        <v>0</v>
      </c>
      <c r="M30" s="257"/>
      <c r="N30" s="406"/>
      <c r="O30" s="406"/>
      <c r="P30" s="257"/>
      <c r="Q30" s="410"/>
      <c r="R30" s="411"/>
    </row>
    <row r="31" spans="1:18" ht="19.5" customHeight="1" x14ac:dyDescent="0.35">
      <c r="A31" s="400"/>
      <c r="B31" s="405"/>
      <c r="C31" s="406"/>
      <c r="D31" s="406"/>
      <c r="E31" s="260"/>
      <c r="F31" s="260"/>
      <c r="G31" s="407"/>
      <c r="H31" s="407"/>
      <c r="I31" s="408">
        <f t="shared" si="0"/>
        <v>0</v>
      </c>
      <c r="J31" s="407"/>
      <c r="K31" s="77" t="e">
        <f t="shared" si="1"/>
        <v>#DIV/0!</v>
      </c>
      <c r="L31" s="409">
        <f t="shared" si="2"/>
        <v>0</v>
      </c>
      <c r="M31" s="257"/>
      <c r="N31" s="406"/>
      <c r="O31" s="406"/>
      <c r="P31" s="257"/>
      <c r="Q31" s="410"/>
      <c r="R31" s="411"/>
    </row>
    <row r="32" spans="1:18" ht="22.5" customHeight="1" thickBot="1" x14ac:dyDescent="0.4">
      <c r="A32" s="412"/>
      <c r="B32" s="413" t="s">
        <v>177</v>
      </c>
      <c r="C32" s="414"/>
      <c r="D32" s="414"/>
      <c r="E32" s="415">
        <f>SUM(E7:E31)</f>
        <v>0</v>
      </c>
      <c r="F32" s="414"/>
      <c r="G32" s="414"/>
      <c r="H32" s="414"/>
      <c r="I32" s="414"/>
      <c r="J32" s="414"/>
      <c r="K32" s="414"/>
      <c r="L32" s="416">
        <f>SUM(L7:L31)</f>
        <v>0</v>
      </c>
      <c r="M32" s="417"/>
      <c r="N32" s="415">
        <f>+SUM(N7:N31)</f>
        <v>0</v>
      </c>
      <c r="O32" s="415">
        <f>+SUM(O7:O31)</f>
        <v>0</v>
      </c>
      <c r="P32" s="417"/>
      <c r="Q32" s="415">
        <f>+SUM(Q7:Q31)</f>
        <v>0</v>
      </c>
      <c r="R32" s="418"/>
    </row>
  </sheetData>
  <mergeCells count="6">
    <mergeCell ref="A1:E1"/>
    <mergeCell ref="G1:J1"/>
    <mergeCell ref="Q6:R6"/>
    <mergeCell ref="B5:K5"/>
    <mergeCell ref="N5:R5"/>
    <mergeCell ref="B3:I3"/>
  </mergeCells>
  <dataValidations count="4">
    <dataValidation type="list" allowBlank="1" showInputMessage="1" showErrorMessage="1" sqref="N7:O31">
      <formula1>"Yes, No"</formula1>
    </dataValidation>
    <dataValidation type="list" allowBlank="1" showInputMessage="1" showErrorMessage="1" sqref="B7:B31">
      <formula1>"30%, 50%, 60%, 80%, Market, Manager"</formula1>
    </dataValidation>
    <dataValidation type="list" allowBlank="1" showInputMessage="1" showErrorMessage="1" sqref="C7:C31">
      <formula1>"Studio,1,2,3,4,5"</formula1>
    </dataValidation>
    <dataValidation type="list" allowBlank="1" showInputMessage="1" showErrorMessage="1" sqref="D7:D31">
      <formula1>"1,1.5,2,2.5, 3,3.5,4"</formula1>
    </dataValidation>
  </dataValidations>
  <pageMargins left="0.5" right="0.5" top="0.75" bottom="0.75" header="0.5" footer="0.5"/>
  <pageSetup paperSize="5" scale="64" fitToHeight="2" orientation="landscape" horizontalDpi="4294967292" verticalDpi="4294967292" r:id="rId1"/>
  <headerFooter>
    <oddFooter xml:space="preserve">&amp;L&amp;A&amp;RPage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zoomScaleNormal="100" zoomScalePageLayoutView="75" workbookViewId="0">
      <selection activeCell="E8" sqref="E8"/>
    </sheetView>
  </sheetViews>
  <sheetFormatPr defaultColWidth="11.453125" defaultRowHeight="14.5" x14ac:dyDescent="0.35"/>
  <cols>
    <col min="1" max="1" width="11.453125" style="147"/>
    <col min="2" max="2" width="15.81640625" style="147" bestFit="1" customWidth="1"/>
    <col min="3" max="3" width="26" style="147" bestFit="1" customWidth="1"/>
    <col min="4" max="4" width="5.453125" style="147" bestFit="1" customWidth="1"/>
    <col min="5" max="6" width="14.1796875" style="147" customWidth="1"/>
    <col min="7" max="7" width="2.81640625" style="147" customWidth="1"/>
    <col min="8" max="8" width="76" style="147" customWidth="1"/>
    <col min="9" max="16384" width="11.453125" style="147"/>
  </cols>
  <sheetData>
    <row r="1" spans="1:18" s="207" customFormat="1" ht="26.25" customHeight="1" x14ac:dyDescent="0.45">
      <c r="B1" s="486" t="s">
        <v>212</v>
      </c>
      <c r="C1" s="487"/>
      <c r="D1" s="487"/>
      <c r="E1" s="487"/>
      <c r="F1" s="488"/>
      <c r="H1" s="251" t="s">
        <v>512</v>
      </c>
      <c r="I1" s="252"/>
      <c r="J1" s="252"/>
      <c r="K1" s="252"/>
    </row>
    <row r="2" spans="1:18" s="207" customFormat="1" ht="24" customHeight="1" x14ac:dyDescent="0.35">
      <c r="A2" s="212"/>
      <c r="B2" s="253"/>
      <c r="C2" s="254"/>
      <c r="D2" s="254"/>
      <c r="E2" s="254"/>
      <c r="F2" s="254"/>
      <c r="G2" s="254"/>
      <c r="H2" s="254"/>
      <c r="I2" s="212"/>
      <c r="J2" s="147"/>
      <c r="K2" s="147"/>
      <c r="L2" s="147"/>
    </row>
    <row r="3" spans="1:18" s="207" customFormat="1" ht="22.5" customHeight="1" x14ac:dyDescent="0.35">
      <c r="B3" s="612" t="s">
        <v>70</v>
      </c>
      <c r="C3" s="613"/>
      <c r="D3" s="613"/>
      <c r="E3" s="613"/>
      <c r="F3" s="614"/>
      <c r="G3" s="255"/>
      <c r="H3" s="255"/>
      <c r="I3" s="255"/>
      <c r="J3" s="147"/>
      <c r="K3" s="255"/>
      <c r="L3" s="255"/>
      <c r="M3" s="255"/>
      <c r="N3" s="255"/>
      <c r="O3" s="255"/>
      <c r="P3" s="255"/>
      <c r="Q3" s="255"/>
      <c r="R3" s="255"/>
    </row>
    <row r="4" spans="1:18" x14ac:dyDescent="0.35">
      <c r="F4" s="147" t="s">
        <v>240</v>
      </c>
    </row>
    <row r="5" spans="1:18" x14ac:dyDescent="0.35">
      <c r="F5" s="256">
        <f>+'Tab 8 Unit Mix &amp; Income'!E32</f>
        <v>0</v>
      </c>
    </row>
    <row r="6" spans="1:18" x14ac:dyDescent="0.35">
      <c r="B6" s="257" t="s">
        <v>263</v>
      </c>
      <c r="C6" s="257" t="s">
        <v>307</v>
      </c>
      <c r="D6" s="257" t="s">
        <v>306</v>
      </c>
      <c r="E6" s="257" t="s">
        <v>305</v>
      </c>
      <c r="F6" s="257" t="s">
        <v>248</v>
      </c>
      <c r="H6" s="258" t="s">
        <v>304</v>
      </c>
    </row>
    <row r="8" spans="1:18" x14ac:dyDescent="0.35">
      <c r="B8" s="257" t="s">
        <v>303</v>
      </c>
      <c r="C8" s="257" t="s">
        <v>302</v>
      </c>
      <c r="D8" s="259">
        <v>0.05</v>
      </c>
      <c r="E8" s="69">
        <f>+'Tab 10 Operating Pro-Forma'!D13</f>
        <v>0</v>
      </c>
      <c r="F8" s="69" t="e">
        <f>E8/$F$5</f>
        <v>#DIV/0!</v>
      </c>
      <c r="H8" s="260"/>
    </row>
    <row r="9" spans="1:18" ht="6" customHeight="1" x14ac:dyDescent="0.35">
      <c r="F9" s="188"/>
    </row>
    <row r="10" spans="1:18" x14ac:dyDescent="0.35">
      <c r="B10" s="257" t="s">
        <v>259</v>
      </c>
      <c r="C10" s="257" t="s">
        <v>258</v>
      </c>
      <c r="D10" s="256"/>
      <c r="E10" s="69">
        <f>E69</f>
        <v>0</v>
      </c>
      <c r="F10" s="69" t="e">
        <f t="shared" ref="F10:F18" si="0">E10/$F$5</f>
        <v>#DIV/0!</v>
      </c>
      <c r="H10" s="260"/>
    </row>
    <row r="11" spans="1:18" x14ac:dyDescent="0.35">
      <c r="B11" s="257" t="s">
        <v>259</v>
      </c>
      <c r="C11" s="257" t="s">
        <v>301</v>
      </c>
      <c r="D11" s="261"/>
      <c r="E11" s="262"/>
      <c r="F11" s="69" t="e">
        <f t="shared" si="0"/>
        <v>#DIV/0!</v>
      </c>
      <c r="H11" s="260"/>
    </row>
    <row r="12" spans="1:18" x14ac:dyDescent="0.35">
      <c r="B12" s="257" t="s">
        <v>259</v>
      </c>
      <c r="C12" s="257" t="s">
        <v>300</v>
      </c>
      <c r="D12" s="261"/>
      <c r="E12" s="262"/>
      <c r="F12" s="69" t="e">
        <f t="shared" si="0"/>
        <v>#DIV/0!</v>
      </c>
      <c r="H12" s="260"/>
    </row>
    <row r="13" spans="1:18" x14ac:dyDescent="0.35">
      <c r="B13" s="257" t="s">
        <v>259</v>
      </c>
      <c r="C13" s="257" t="s">
        <v>299</v>
      </c>
      <c r="D13" s="261"/>
      <c r="E13" s="262"/>
      <c r="F13" s="69" t="e">
        <f t="shared" si="0"/>
        <v>#DIV/0!</v>
      </c>
      <c r="H13" s="260"/>
    </row>
    <row r="14" spans="1:18" x14ac:dyDescent="0.35">
      <c r="B14" s="257" t="s">
        <v>259</v>
      </c>
      <c r="C14" s="257" t="s">
        <v>298</v>
      </c>
      <c r="D14" s="261"/>
      <c r="E14" s="262"/>
      <c r="F14" s="69" t="e">
        <f t="shared" si="0"/>
        <v>#DIV/0!</v>
      </c>
      <c r="H14" s="260"/>
    </row>
    <row r="15" spans="1:18" x14ac:dyDescent="0.35">
      <c r="B15" s="257" t="s">
        <v>259</v>
      </c>
      <c r="C15" s="257" t="s">
        <v>297</v>
      </c>
      <c r="D15" s="261"/>
      <c r="E15" s="262"/>
      <c r="F15" s="69" t="e">
        <f t="shared" si="0"/>
        <v>#DIV/0!</v>
      </c>
      <c r="H15" s="260"/>
    </row>
    <row r="16" spans="1:18" x14ac:dyDescent="0.35">
      <c r="B16" s="257" t="s">
        <v>259</v>
      </c>
      <c r="C16" s="257" t="s">
        <v>296</v>
      </c>
      <c r="D16" s="261"/>
      <c r="E16" s="262"/>
      <c r="F16" s="69" t="e">
        <f t="shared" si="0"/>
        <v>#DIV/0!</v>
      </c>
      <c r="H16" s="260"/>
    </row>
    <row r="17" spans="2:8" x14ac:dyDescent="0.35">
      <c r="B17" s="257" t="s">
        <v>259</v>
      </c>
      <c r="C17" s="260"/>
      <c r="D17" s="261"/>
      <c r="E17" s="262"/>
      <c r="F17" s="69" t="e">
        <f t="shared" si="0"/>
        <v>#DIV/0!</v>
      </c>
      <c r="H17" s="260"/>
    </row>
    <row r="18" spans="2:8" x14ac:dyDescent="0.35">
      <c r="B18" s="257" t="s">
        <v>259</v>
      </c>
      <c r="C18" s="263" t="s">
        <v>295</v>
      </c>
      <c r="D18" s="256"/>
      <c r="E18" s="69">
        <f>SUM(E10:E17)</f>
        <v>0</v>
      </c>
      <c r="F18" s="69" t="e">
        <f t="shared" si="0"/>
        <v>#DIV/0!</v>
      </c>
      <c r="H18" s="260"/>
    </row>
    <row r="19" spans="2:8" ht="6" customHeight="1" x14ac:dyDescent="0.35">
      <c r="D19" s="188"/>
      <c r="E19" s="188"/>
      <c r="F19" s="188"/>
      <c r="G19" s="188"/>
    </row>
    <row r="20" spans="2:8" x14ac:dyDescent="0.35">
      <c r="B20" s="257" t="s">
        <v>257</v>
      </c>
      <c r="C20" s="257" t="s">
        <v>294</v>
      </c>
      <c r="D20" s="256"/>
      <c r="E20" s="69">
        <f>E75</f>
        <v>0</v>
      </c>
      <c r="F20" s="69" t="e">
        <f t="shared" ref="F20:F26" si="1">E20/$F$5</f>
        <v>#DIV/0!</v>
      </c>
      <c r="H20" s="260"/>
    </row>
    <row r="21" spans="2:8" x14ac:dyDescent="0.35">
      <c r="B21" s="257" t="s">
        <v>257</v>
      </c>
      <c r="C21" s="257" t="s">
        <v>293</v>
      </c>
      <c r="D21" s="261"/>
      <c r="E21" s="262"/>
      <c r="F21" s="69" t="e">
        <f t="shared" si="1"/>
        <v>#DIV/0!</v>
      </c>
      <c r="H21" s="260"/>
    </row>
    <row r="22" spans="2:8" x14ac:dyDescent="0.35">
      <c r="B22" s="257" t="s">
        <v>257</v>
      </c>
      <c r="C22" s="257" t="s">
        <v>292</v>
      </c>
      <c r="D22" s="261"/>
      <c r="E22" s="262"/>
      <c r="F22" s="69" t="e">
        <f t="shared" si="1"/>
        <v>#DIV/0!</v>
      </c>
      <c r="H22" s="260"/>
    </row>
    <row r="23" spans="2:8" x14ac:dyDescent="0.35">
      <c r="B23" s="257" t="s">
        <v>257</v>
      </c>
      <c r="C23" s="257" t="s">
        <v>291</v>
      </c>
      <c r="D23" s="261"/>
      <c r="E23" s="262"/>
      <c r="F23" s="69" t="e">
        <f t="shared" si="1"/>
        <v>#DIV/0!</v>
      </c>
      <c r="H23" s="260"/>
    </row>
    <row r="24" spans="2:8" x14ac:dyDescent="0.35">
      <c r="B24" s="257" t="s">
        <v>257</v>
      </c>
      <c r="C24" s="257" t="s">
        <v>290</v>
      </c>
      <c r="D24" s="261"/>
      <c r="E24" s="262"/>
      <c r="F24" s="69" t="e">
        <f t="shared" si="1"/>
        <v>#DIV/0!</v>
      </c>
      <c r="H24" s="260"/>
    </row>
    <row r="25" spans="2:8" x14ac:dyDescent="0.35">
      <c r="B25" s="257" t="s">
        <v>257</v>
      </c>
      <c r="C25" s="260"/>
      <c r="D25" s="261"/>
      <c r="E25" s="262"/>
      <c r="F25" s="69" t="e">
        <f t="shared" si="1"/>
        <v>#DIV/0!</v>
      </c>
      <c r="H25" s="260"/>
    </row>
    <row r="26" spans="2:8" x14ac:dyDescent="0.35">
      <c r="B26" s="257" t="s">
        <v>257</v>
      </c>
      <c r="C26" s="257" t="s">
        <v>289</v>
      </c>
      <c r="D26" s="256"/>
      <c r="E26" s="69">
        <f>SUM(E20:E25)</f>
        <v>0</v>
      </c>
      <c r="F26" s="69" t="e">
        <f t="shared" si="1"/>
        <v>#DIV/0!</v>
      </c>
      <c r="H26" s="260"/>
    </row>
    <row r="27" spans="2:8" ht="6" customHeight="1" x14ac:dyDescent="0.35"/>
    <row r="28" spans="2:8" x14ac:dyDescent="0.35">
      <c r="B28" s="257" t="s">
        <v>255</v>
      </c>
      <c r="C28" s="257" t="s">
        <v>254</v>
      </c>
      <c r="D28" s="256"/>
      <c r="E28" s="69">
        <f>E81</f>
        <v>0</v>
      </c>
      <c r="F28" s="69" t="e">
        <f t="shared" ref="F28:F36" si="2">E28/$F$5</f>
        <v>#DIV/0!</v>
      </c>
      <c r="H28" s="260"/>
    </row>
    <row r="29" spans="2:8" x14ac:dyDescent="0.35">
      <c r="B29" s="257" t="s">
        <v>255</v>
      </c>
      <c r="C29" s="257" t="s">
        <v>550</v>
      </c>
      <c r="D29" s="261"/>
      <c r="E29" s="262"/>
      <c r="F29" s="69" t="e">
        <f t="shared" si="2"/>
        <v>#DIV/0!</v>
      </c>
      <c r="H29" s="260"/>
    </row>
    <row r="30" spans="2:8" x14ac:dyDescent="0.35">
      <c r="B30" s="257" t="s">
        <v>255</v>
      </c>
      <c r="C30" s="257" t="s">
        <v>288</v>
      </c>
      <c r="D30" s="261"/>
      <c r="E30" s="262"/>
      <c r="F30" s="69" t="e">
        <f t="shared" si="2"/>
        <v>#DIV/0!</v>
      </c>
      <c r="H30" s="260"/>
    </row>
    <row r="31" spans="2:8" x14ac:dyDescent="0.35">
      <c r="B31" s="257" t="s">
        <v>255</v>
      </c>
      <c r="C31" s="257" t="s">
        <v>287</v>
      </c>
      <c r="D31" s="261"/>
      <c r="E31" s="262"/>
      <c r="F31" s="69" t="e">
        <f t="shared" si="2"/>
        <v>#DIV/0!</v>
      </c>
      <c r="H31" s="260"/>
    </row>
    <row r="32" spans="2:8" x14ac:dyDescent="0.35">
      <c r="B32" s="257" t="s">
        <v>255</v>
      </c>
      <c r="C32" s="257" t="s">
        <v>286</v>
      </c>
      <c r="D32" s="261"/>
      <c r="E32" s="262"/>
      <c r="F32" s="69" t="e">
        <f t="shared" si="2"/>
        <v>#DIV/0!</v>
      </c>
      <c r="H32" s="260"/>
    </row>
    <row r="33" spans="2:8" x14ac:dyDescent="0.35">
      <c r="B33" s="257" t="s">
        <v>255</v>
      </c>
      <c r="C33" s="257" t="s">
        <v>285</v>
      </c>
      <c r="D33" s="261"/>
      <c r="E33" s="262"/>
      <c r="F33" s="69" t="e">
        <f t="shared" si="2"/>
        <v>#DIV/0!</v>
      </c>
      <c r="H33" s="260"/>
    </row>
    <row r="34" spans="2:8" x14ac:dyDescent="0.35">
      <c r="B34" s="257" t="s">
        <v>255</v>
      </c>
      <c r="C34" s="257" t="s">
        <v>284</v>
      </c>
      <c r="D34" s="261"/>
      <c r="E34" s="262"/>
      <c r="F34" s="69" t="e">
        <f t="shared" si="2"/>
        <v>#DIV/0!</v>
      </c>
      <c r="H34" s="260"/>
    </row>
    <row r="35" spans="2:8" x14ac:dyDescent="0.35">
      <c r="B35" s="257" t="s">
        <v>255</v>
      </c>
      <c r="C35" s="260"/>
      <c r="D35" s="261"/>
      <c r="E35" s="262"/>
      <c r="F35" s="69" t="e">
        <f t="shared" si="2"/>
        <v>#DIV/0!</v>
      </c>
      <c r="H35" s="260"/>
    </row>
    <row r="36" spans="2:8" x14ac:dyDescent="0.35">
      <c r="B36" s="257" t="s">
        <v>255</v>
      </c>
      <c r="C36" s="257" t="s">
        <v>283</v>
      </c>
      <c r="D36" s="256"/>
      <c r="E36" s="69">
        <f>SUM(E28:E35)</f>
        <v>0</v>
      </c>
      <c r="F36" s="69" t="e">
        <f t="shared" si="2"/>
        <v>#DIV/0!</v>
      </c>
      <c r="H36" s="260"/>
    </row>
    <row r="37" spans="2:8" ht="6" customHeight="1" x14ac:dyDescent="0.35"/>
    <row r="38" spans="2:8" x14ac:dyDescent="0.35">
      <c r="B38" s="257" t="s">
        <v>278</v>
      </c>
      <c r="C38" s="257" t="s">
        <v>282</v>
      </c>
      <c r="D38" s="261"/>
      <c r="E38" s="262"/>
      <c r="F38" s="69" t="e">
        <f t="shared" ref="F38:F43" si="3">E38/$F$5</f>
        <v>#DIV/0!</v>
      </c>
      <c r="H38" s="260"/>
    </row>
    <row r="39" spans="2:8" x14ac:dyDescent="0.35">
      <c r="B39" s="257" t="s">
        <v>278</v>
      </c>
      <c r="C39" s="257" t="s">
        <v>281</v>
      </c>
      <c r="D39" s="261"/>
      <c r="E39" s="262"/>
      <c r="F39" s="69" t="e">
        <f t="shared" si="3"/>
        <v>#DIV/0!</v>
      </c>
      <c r="H39" s="260"/>
    </row>
    <row r="40" spans="2:8" x14ac:dyDescent="0.35">
      <c r="B40" s="257" t="s">
        <v>278</v>
      </c>
      <c r="C40" s="257" t="s">
        <v>280</v>
      </c>
      <c r="D40" s="261"/>
      <c r="E40" s="262"/>
      <c r="F40" s="69" t="e">
        <f t="shared" si="3"/>
        <v>#DIV/0!</v>
      </c>
      <c r="H40" s="260"/>
    </row>
    <row r="41" spans="2:8" x14ac:dyDescent="0.35">
      <c r="B41" s="257" t="s">
        <v>278</v>
      </c>
      <c r="C41" s="257" t="s">
        <v>279</v>
      </c>
      <c r="D41" s="261"/>
      <c r="E41" s="262"/>
      <c r="F41" s="69" t="e">
        <f t="shared" si="3"/>
        <v>#DIV/0!</v>
      </c>
      <c r="H41" s="260"/>
    </row>
    <row r="42" spans="2:8" x14ac:dyDescent="0.35">
      <c r="B42" s="257" t="s">
        <v>278</v>
      </c>
      <c r="C42" s="260"/>
      <c r="D42" s="261"/>
      <c r="E42" s="262"/>
      <c r="F42" s="69" t="e">
        <f t="shared" si="3"/>
        <v>#DIV/0!</v>
      </c>
      <c r="H42" s="260"/>
    </row>
    <row r="43" spans="2:8" x14ac:dyDescent="0.35">
      <c r="B43" s="257" t="s">
        <v>278</v>
      </c>
      <c r="C43" s="257" t="s">
        <v>277</v>
      </c>
      <c r="D43" s="256"/>
      <c r="E43" s="69">
        <f>SUM(E38:E42)</f>
        <v>0</v>
      </c>
      <c r="F43" s="69" t="e">
        <f t="shared" si="3"/>
        <v>#DIV/0!</v>
      </c>
      <c r="H43" s="260"/>
    </row>
    <row r="45" spans="2:8" x14ac:dyDescent="0.35">
      <c r="B45" s="257" t="s">
        <v>273</v>
      </c>
      <c r="C45" s="257" t="s">
        <v>276</v>
      </c>
      <c r="D45" s="261"/>
      <c r="E45" s="262"/>
      <c r="F45" s="69" t="e">
        <f>E45/$F$5</f>
        <v>#DIV/0!</v>
      </c>
      <c r="H45" s="260"/>
    </row>
    <row r="46" spans="2:8" x14ac:dyDescent="0.35">
      <c r="B46" s="257" t="s">
        <v>273</v>
      </c>
      <c r="C46" s="257" t="s">
        <v>275</v>
      </c>
      <c r="D46" s="261"/>
      <c r="E46" s="262"/>
      <c r="F46" s="69" t="e">
        <f>E46/$F$5</f>
        <v>#DIV/0!</v>
      </c>
      <c r="H46" s="260"/>
    </row>
    <row r="47" spans="2:8" x14ac:dyDescent="0.35">
      <c r="B47" s="257" t="s">
        <v>273</v>
      </c>
      <c r="C47" s="257" t="s">
        <v>274</v>
      </c>
      <c r="D47" s="261"/>
      <c r="E47" s="262"/>
      <c r="F47" s="69" t="e">
        <f>E47/$F$5</f>
        <v>#DIV/0!</v>
      </c>
      <c r="H47" s="260"/>
    </row>
    <row r="48" spans="2:8" x14ac:dyDescent="0.35">
      <c r="B48" s="257" t="s">
        <v>273</v>
      </c>
      <c r="C48" s="260"/>
      <c r="D48" s="261"/>
      <c r="E48" s="262"/>
      <c r="F48" s="69" t="e">
        <f>E48/$F$5</f>
        <v>#DIV/0!</v>
      </c>
      <c r="H48" s="260"/>
    </row>
    <row r="49" spans="2:8" x14ac:dyDescent="0.35">
      <c r="B49" s="257" t="s">
        <v>273</v>
      </c>
      <c r="C49" s="257" t="s">
        <v>272</v>
      </c>
      <c r="D49" s="256"/>
      <c r="E49" s="69">
        <f>SUM(E45:E48)</f>
        <v>0</v>
      </c>
      <c r="F49" s="69" t="e">
        <f>E49/$F$5</f>
        <v>#DIV/0!</v>
      </c>
      <c r="H49" s="260"/>
    </row>
    <row r="51" spans="2:8" x14ac:dyDescent="0.35">
      <c r="B51" s="257" t="s">
        <v>226</v>
      </c>
      <c r="C51" s="257" t="s">
        <v>271</v>
      </c>
      <c r="D51" s="261"/>
      <c r="E51" s="262"/>
      <c r="F51" s="69" t="e">
        <f t="shared" ref="F51:F58" si="4">E51/$F$5</f>
        <v>#DIV/0!</v>
      </c>
      <c r="H51" s="260"/>
    </row>
    <row r="52" spans="2:8" x14ac:dyDescent="0.35">
      <c r="B52" s="257" t="s">
        <v>226</v>
      </c>
      <c r="C52" s="257" t="s">
        <v>257</v>
      </c>
      <c r="D52" s="261"/>
      <c r="E52" s="262"/>
      <c r="F52" s="69" t="e">
        <f t="shared" si="4"/>
        <v>#DIV/0!</v>
      </c>
      <c r="H52" s="260"/>
    </row>
    <row r="53" spans="2:8" x14ac:dyDescent="0.35">
      <c r="B53" s="257" t="s">
        <v>226</v>
      </c>
      <c r="C53" s="257" t="s">
        <v>270</v>
      </c>
      <c r="D53" s="261"/>
      <c r="E53" s="262"/>
      <c r="F53" s="69" t="e">
        <f t="shared" si="4"/>
        <v>#DIV/0!</v>
      </c>
      <c r="H53" s="260"/>
    </row>
    <row r="54" spans="2:8" x14ac:dyDescent="0.35">
      <c r="B54" s="257" t="s">
        <v>226</v>
      </c>
      <c r="C54" s="257" t="s">
        <v>269</v>
      </c>
      <c r="D54" s="261"/>
      <c r="E54" s="262"/>
      <c r="F54" s="69" t="e">
        <f t="shared" si="4"/>
        <v>#DIV/0!</v>
      </c>
      <c r="H54" s="260"/>
    </row>
    <row r="55" spans="2:8" x14ac:dyDescent="0.35">
      <c r="B55" s="257" t="s">
        <v>226</v>
      </c>
      <c r="C55" s="257" t="s">
        <v>268</v>
      </c>
      <c r="D55" s="261"/>
      <c r="E55" s="262"/>
      <c r="F55" s="69" t="e">
        <f t="shared" si="4"/>
        <v>#DIV/0!</v>
      </c>
      <c r="H55" s="260"/>
    </row>
    <row r="56" spans="2:8" x14ac:dyDescent="0.35">
      <c r="B56" s="257" t="s">
        <v>226</v>
      </c>
      <c r="C56" s="257" t="s">
        <v>267</v>
      </c>
      <c r="D56" s="261"/>
      <c r="E56" s="262"/>
      <c r="F56" s="69" t="e">
        <f t="shared" si="4"/>
        <v>#DIV/0!</v>
      </c>
      <c r="H56" s="260"/>
    </row>
    <row r="57" spans="2:8" x14ac:dyDescent="0.35">
      <c r="B57" s="257" t="s">
        <v>226</v>
      </c>
      <c r="C57" s="260"/>
      <c r="D57" s="261"/>
      <c r="E57" s="262"/>
      <c r="F57" s="69" t="e">
        <f t="shared" si="4"/>
        <v>#DIV/0!</v>
      </c>
      <c r="H57" s="260"/>
    </row>
    <row r="58" spans="2:8" x14ac:dyDescent="0.35">
      <c r="B58" s="257" t="s">
        <v>226</v>
      </c>
      <c r="C58" s="257" t="s">
        <v>266</v>
      </c>
      <c r="D58" s="256"/>
      <c r="E58" s="69">
        <f>SUM(E51:E57)</f>
        <v>0</v>
      </c>
      <c r="F58" s="69" t="e">
        <f t="shared" si="4"/>
        <v>#DIV/0!</v>
      </c>
      <c r="H58" s="260"/>
    </row>
    <row r="59" spans="2:8" ht="6" customHeight="1" x14ac:dyDescent="0.35"/>
    <row r="60" spans="2:8" x14ac:dyDescent="0.35">
      <c r="B60" s="257" t="s">
        <v>177</v>
      </c>
      <c r="C60" s="257" t="s">
        <v>265</v>
      </c>
      <c r="D60" s="263"/>
      <c r="E60" s="69">
        <f>SUM(E58,E49,E43,E36,E26,E18,E8)</f>
        <v>0</v>
      </c>
      <c r="F60" s="69" t="e">
        <f>E60/$F$5</f>
        <v>#DIV/0!</v>
      </c>
      <c r="H60" s="260"/>
    </row>
    <row r="63" spans="2:8" x14ac:dyDescent="0.35">
      <c r="B63" s="147" t="s">
        <v>264</v>
      </c>
    </row>
    <row r="64" spans="2:8" x14ac:dyDescent="0.35">
      <c r="B64" s="257" t="s">
        <v>263</v>
      </c>
      <c r="C64" s="257" t="s">
        <v>262</v>
      </c>
      <c r="D64" s="257"/>
      <c r="E64" s="257" t="s">
        <v>261</v>
      </c>
      <c r="F64" s="257" t="s">
        <v>248</v>
      </c>
      <c r="H64" s="147" t="s">
        <v>260</v>
      </c>
    </row>
    <row r="65" spans="2:8" x14ac:dyDescent="0.35">
      <c r="B65" s="257" t="s">
        <v>259</v>
      </c>
      <c r="C65" s="260"/>
      <c r="D65" s="261"/>
      <c r="E65" s="262"/>
      <c r="F65" s="69" t="e">
        <f>E65/$F$5</f>
        <v>#DIV/0!</v>
      </c>
      <c r="H65" s="260"/>
    </row>
    <row r="66" spans="2:8" x14ac:dyDescent="0.35">
      <c r="B66" s="257" t="s">
        <v>259</v>
      </c>
      <c r="C66" s="260"/>
      <c r="D66" s="261"/>
      <c r="E66" s="262"/>
      <c r="F66" s="69" t="e">
        <f>E66/$F$5</f>
        <v>#DIV/0!</v>
      </c>
      <c r="H66" s="260"/>
    </row>
    <row r="67" spans="2:8" x14ac:dyDescent="0.35">
      <c r="B67" s="257" t="s">
        <v>259</v>
      </c>
      <c r="C67" s="260"/>
      <c r="D67" s="261"/>
      <c r="E67" s="262"/>
      <c r="F67" s="69" t="e">
        <f>E67/$F$5</f>
        <v>#DIV/0!</v>
      </c>
      <c r="H67" s="260"/>
    </row>
    <row r="68" spans="2:8" x14ac:dyDescent="0.35">
      <c r="B68" s="257" t="s">
        <v>259</v>
      </c>
      <c r="C68" s="260"/>
      <c r="D68" s="261"/>
      <c r="E68" s="262"/>
      <c r="F68" s="69" t="e">
        <f>E68/$F$5</f>
        <v>#DIV/0!</v>
      </c>
      <c r="H68" s="260"/>
    </row>
    <row r="69" spans="2:8" x14ac:dyDescent="0.35">
      <c r="B69" s="257" t="s">
        <v>259</v>
      </c>
      <c r="C69" s="257" t="s">
        <v>258</v>
      </c>
      <c r="D69" s="261"/>
      <c r="E69" s="69">
        <f>SUM(E65:E68)</f>
        <v>0</v>
      </c>
      <c r="F69" s="69" t="e">
        <f>E69/$F$5</f>
        <v>#DIV/0!</v>
      </c>
      <c r="H69" s="260"/>
    </row>
    <row r="70" spans="2:8" ht="6" customHeight="1" x14ac:dyDescent="0.35"/>
    <row r="71" spans="2:8" x14ac:dyDescent="0.35">
      <c r="B71" s="257" t="s">
        <v>257</v>
      </c>
      <c r="C71" s="264" t="s">
        <v>549</v>
      </c>
      <c r="D71" s="261"/>
      <c r="E71" s="262"/>
      <c r="F71" s="69" t="e">
        <f>E71/$F$5</f>
        <v>#DIV/0!</v>
      </c>
      <c r="H71" s="260"/>
    </row>
    <row r="72" spans="2:8" x14ac:dyDescent="0.35">
      <c r="B72" s="257" t="s">
        <v>257</v>
      </c>
      <c r="C72" s="260"/>
      <c r="D72" s="261"/>
      <c r="E72" s="262"/>
      <c r="F72" s="69" t="e">
        <f>E72/$F$5</f>
        <v>#DIV/0!</v>
      </c>
      <c r="H72" s="260"/>
    </row>
    <row r="73" spans="2:8" x14ac:dyDescent="0.35">
      <c r="B73" s="257" t="s">
        <v>257</v>
      </c>
      <c r="C73" s="260"/>
      <c r="D73" s="261"/>
      <c r="E73" s="262"/>
      <c r="F73" s="69" t="e">
        <f>E73/$F$5</f>
        <v>#DIV/0!</v>
      </c>
      <c r="H73" s="260"/>
    </row>
    <row r="74" spans="2:8" x14ac:dyDescent="0.35">
      <c r="B74" s="257" t="s">
        <v>257</v>
      </c>
      <c r="C74" s="260"/>
      <c r="D74" s="261"/>
      <c r="E74" s="262"/>
      <c r="F74" s="69" t="e">
        <f>E74/$F$5</f>
        <v>#DIV/0!</v>
      </c>
      <c r="H74" s="260"/>
    </row>
    <row r="75" spans="2:8" x14ac:dyDescent="0.35">
      <c r="B75" s="257" t="s">
        <v>257</v>
      </c>
      <c r="C75" s="257" t="s">
        <v>256</v>
      </c>
      <c r="D75" s="261"/>
      <c r="E75" s="69">
        <f>SUM(E71:E74)</f>
        <v>0</v>
      </c>
      <c r="F75" s="69" t="e">
        <f>E75/$F$5</f>
        <v>#DIV/0!</v>
      </c>
      <c r="H75" s="260"/>
    </row>
    <row r="76" spans="2:8" ht="6" customHeight="1" x14ac:dyDescent="0.35"/>
    <row r="77" spans="2:8" x14ac:dyDescent="0.35">
      <c r="B77" s="257" t="s">
        <v>255</v>
      </c>
      <c r="C77" s="260"/>
      <c r="D77" s="261"/>
      <c r="E77" s="262"/>
      <c r="F77" s="69" t="e">
        <f>E77/$F$5</f>
        <v>#DIV/0!</v>
      </c>
      <c r="H77" s="260"/>
    </row>
    <row r="78" spans="2:8" x14ac:dyDescent="0.35">
      <c r="B78" s="257" t="s">
        <v>255</v>
      </c>
      <c r="C78" s="260"/>
      <c r="D78" s="261"/>
      <c r="E78" s="262"/>
      <c r="F78" s="69" t="e">
        <f>E78/$F$5</f>
        <v>#DIV/0!</v>
      </c>
      <c r="H78" s="260"/>
    </row>
    <row r="79" spans="2:8" x14ac:dyDescent="0.35">
      <c r="B79" s="257" t="s">
        <v>255</v>
      </c>
      <c r="C79" s="260"/>
      <c r="D79" s="261"/>
      <c r="E79" s="262"/>
      <c r="F79" s="69" t="e">
        <f>E79/$F$5</f>
        <v>#DIV/0!</v>
      </c>
      <c r="H79" s="260"/>
    </row>
    <row r="80" spans="2:8" x14ac:dyDescent="0.35">
      <c r="B80" s="257" t="s">
        <v>255</v>
      </c>
      <c r="C80" s="260"/>
      <c r="D80" s="261"/>
      <c r="E80" s="262"/>
      <c r="F80" s="69" t="e">
        <f>E80/$F$5</f>
        <v>#DIV/0!</v>
      </c>
      <c r="H80" s="260"/>
    </row>
    <row r="81" spans="2:8" x14ac:dyDescent="0.35">
      <c r="B81" s="257" t="s">
        <v>255</v>
      </c>
      <c r="C81" s="257" t="s">
        <v>254</v>
      </c>
      <c r="D81" s="261"/>
      <c r="E81" s="69">
        <f>SUM(E77:E80)</f>
        <v>0</v>
      </c>
      <c r="F81" s="69" t="e">
        <f>E81/$F$5</f>
        <v>#DIV/0!</v>
      </c>
      <c r="H81" s="260"/>
    </row>
    <row r="85" spans="2:8" x14ac:dyDescent="0.35">
      <c r="E85" s="265"/>
    </row>
  </sheetData>
  <mergeCells count="2">
    <mergeCell ref="B1:F1"/>
    <mergeCell ref="B3:F3"/>
  </mergeCells>
  <pageMargins left="0.75" right="0.75" top="1" bottom="1" header="0.5" footer="0.5"/>
  <pageSetup scale="72" fitToHeight="2" orientation="landscape" horizontalDpi="4294967292" verticalDpi="4294967292" r:id="rId1"/>
  <headerFooter>
    <oddFooter>&amp;L&amp;A&amp;RPage &amp;Pof &amp;N</oddFooter>
  </headerFooter>
  <rowBreaks count="1" manualBreakCount="1">
    <brk id="4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Tab 1 Instructions</vt:lpstr>
      <vt:lpstr>Tab 2 Application Checklist</vt:lpstr>
      <vt:lpstr>Tab 3 Application Scoring </vt:lpstr>
      <vt:lpstr>Tab 4 Development General</vt:lpstr>
      <vt:lpstr>Tab 5 Application Certification</vt:lpstr>
      <vt:lpstr>Tab 6 Development Team</vt:lpstr>
      <vt:lpstr>Tab 7 Development Detail</vt:lpstr>
      <vt:lpstr>Tab 8 Unit Mix &amp; Income</vt:lpstr>
      <vt:lpstr>Tab 9 Operating Expenses</vt:lpstr>
      <vt:lpstr>Tab 10 Operating Pro-Forma</vt:lpstr>
      <vt:lpstr>Tab 11 - Construction Costs</vt:lpstr>
      <vt:lpstr>Tab 12 - Capital Uses</vt:lpstr>
      <vt:lpstr>Tab 13 - Capital Sources</vt:lpstr>
      <vt:lpstr>Tab 14 Capital Source &amp; Use Sum</vt:lpstr>
      <vt:lpstr>Tab 15 Service Coordination</vt:lpstr>
      <vt:lpstr>Tab 16 Development Timeline</vt:lpstr>
      <vt:lpstr>'Tab 1 Instructions'!Print_Area</vt:lpstr>
      <vt:lpstr>'Tab 12 - Capital Uses'!Print_Area</vt:lpstr>
      <vt:lpstr>'Tab 13 - Capital Sources'!Print_Area</vt:lpstr>
      <vt:lpstr>'Tab 14 Capital Source &amp; Use Sum'!Print_Area</vt:lpstr>
      <vt:lpstr>'Tab 16 Development Timeline'!Print_Area</vt:lpstr>
      <vt:lpstr>'Tab 2 Application Checklist'!Print_Area</vt:lpstr>
      <vt:lpstr>'Tab 7 Development Detail'!Print_Area</vt:lpstr>
      <vt:lpstr>'Tab 8 Unit Mix &amp; Income'!Print_Area</vt:lpstr>
      <vt:lpstr>'Tab 9 Operating Expenses'!Print_Area</vt:lpstr>
      <vt:lpstr>'Tab 10 Operating Pro-Forma'!Print_Titles</vt:lpstr>
      <vt:lpstr>'Tab 11 - Construction Costs'!Print_Titles</vt:lpstr>
      <vt:lpstr>'Tab 12 - Capital Uses'!Print_Titles</vt:lpstr>
      <vt:lpstr>'Tab 13 - Capital Sources'!Print_Titles</vt:lpstr>
      <vt:lpstr>'Tab 8 Unit Mix &amp; Income'!Print_Titles</vt:lpstr>
      <vt:lpstr>'Tab 9 Operating Expenses'!Print_Titles</vt:lpstr>
    </vt:vector>
  </TitlesOfParts>
  <Company>CorpSH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Bilger</dc:creator>
  <cp:lastModifiedBy>Jane Bilger</cp:lastModifiedBy>
  <cp:lastPrinted>2018-09-21T18:32:05Z</cp:lastPrinted>
  <dcterms:created xsi:type="dcterms:W3CDTF">2018-08-12T18:20:06Z</dcterms:created>
  <dcterms:modified xsi:type="dcterms:W3CDTF">2022-05-16T14:30:20Z</dcterms:modified>
</cp:coreProperties>
</file>